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75" windowHeight="11535"/>
  </bookViews>
  <sheets>
    <sheet name="Муниципальные" sheetId="1" r:id="rId1"/>
  </sheets>
  <definedNames>
    <definedName name="_xlnm.Print_Titles" localSheetId="0">Муниципальные!$4:$5</definedName>
    <definedName name="_xlnm.Print_Area" localSheetId="0">Муниципальные!$A$1:$D$116</definedName>
  </definedNames>
  <calcPr calcId="152511"/>
</workbook>
</file>

<file path=xl/calcChain.xml><?xml version="1.0" encoding="utf-8"?>
<calcChain xmlns="http://schemas.openxmlformats.org/spreadsheetml/2006/main">
  <c r="C116" i="1" l="1"/>
  <c r="D116" i="1"/>
  <c r="B116" i="1"/>
  <c r="C115" i="1" l="1"/>
  <c r="D115" i="1"/>
  <c r="C83" i="1"/>
  <c r="D83" i="1"/>
  <c r="B83" i="1"/>
  <c r="D114" i="1" l="1"/>
  <c r="C114" i="1"/>
  <c r="B115" i="1"/>
  <c r="C60" i="1"/>
  <c r="C59" i="1" s="1"/>
  <c r="C58" i="1" s="1"/>
  <c r="D60" i="1"/>
  <c r="D59" i="1" s="1"/>
  <c r="D58" i="1" s="1"/>
  <c r="B60" i="1"/>
  <c r="B59" i="1" s="1"/>
  <c r="B58" i="1" s="1"/>
  <c r="C69" i="1"/>
  <c r="C68" i="1" s="1"/>
  <c r="D69" i="1"/>
  <c r="D68" i="1" s="1"/>
  <c r="B69" i="1"/>
  <c r="B68" i="1" s="1"/>
  <c r="C107" i="1"/>
  <c r="D107" i="1"/>
  <c r="B107" i="1"/>
  <c r="C96" i="1"/>
  <c r="D96" i="1"/>
  <c r="B96" i="1"/>
  <c r="C51" i="1"/>
  <c r="D51" i="1"/>
  <c r="B51" i="1"/>
  <c r="D42" i="1"/>
  <c r="C42" i="1"/>
  <c r="B42" i="1"/>
  <c r="E43" i="1" s="1"/>
  <c r="F61" i="1" l="1"/>
  <c r="D44" i="1" l="1"/>
  <c r="D41" i="1" s="1"/>
  <c r="D40" i="1" s="1"/>
  <c r="C44" i="1"/>
  <c r="B44" i="1"/>
  <c r="D34" i="1"/>
  <c r="C34" i="1"/>
  <c r="B34" i="1"/>
  <c r="G116" i="1"/>
  <c r="H116" i="1"/>
  <c r="C72" i="1"/>
  <c r="D72" i="1"/>
  <c r="E72" i="1"/>
  <c r="F72" i="1"/>
  <c r="G72" i="1"/>
  <c r="H72" i="1"/>
  <c r="B72" i="1"/>
  <c r="C41" i="1" l="1"/>
  <c r="C40" i="1" s="1"/>
  <c r="E45" i="1"/>
  <c r="B41" i="1"/>
  <c r="B40" i="1" s="1"/>
  <c r="B114" i="1"/>
  <c r="C104" i="1"/>
  <c r="C103" i="1" s="1"/>
  <c r="D104" i="1"/>
  <c r="D103" i="1" s="1"/>
  <c r="C100" i="1"/>
  <c r="C99" i="1" s="1"/>
  <c r="D100" i="1"/>
  <c r="D99" i="1" s="1"/>
  <c r="C94" i="1"/>
  <c r="D94" i="1"/>
  <c r="C91" i="1"/>
  <c r="D91" i="1"/>
  <c r="C88" i="1"/>
  <c r="C87" i="1" s="1"/>
  <c r="C86" i="1" s="1"/>
  <c r="D88" i="1"/>
  <c r="C81" i="1"/>
  <c r="C71" i="1" s="1"/>
  <c r="C67" i="1" s="1"/>
  <c r="D81" i="1"/>
  <c r="D71" i="1" s="1"/>
  <c r="D67" i="1" s="1"/>
  <c r="C64" i="1"/>
  <c r="C63" i="1" s="1"/>
  <c r="C62" i="1" s="1"/>
  <c r="D64" i="1"/>
  <c r="D63" i="1" s="1"/>
  <c r="D62" i="1" s="1"/>
  <c r="C48" i="1"/>
  <c r="C47" i="1" s="1"/>
  <c r="C46" i="1" s="1"/>
  <c r="D48" i="1"/>
  <c r="D47" i="1" s="1"/>
  <c r="D46" i="1" s="1"/>
  <c r="C38" i="1"/>
  <c r="C37" i="1" s="1"/>
  <c r="C36" i="1" s="1"/>
  <c r="D38" i="1"/>
  <c r="D37" i="1" s="1"/>
  <c r="D36" i="1" s="1"/>
  <c r="C30" i="1"/>
  <c r="D30" i="1"/>
  <c r="C27" i="1"/>
  <c r="D27" i="1"/>
  <c r="C23" i="1"/>
  <c r="C22" i="1" s="1"/>
  <c r="D23" i="1"/>
  <c r="D22" i="1" s="1"/>
  <c r="C19" i="1"/>
  <c r="C18" i="1" s="1"/>
  <c r="D19" i="1"/>
  <c r="D18" i="1" s="1"/>
  <c r="C15" i="1"/>
  <c r="D15" i="1"/>
  <c r="C12" i="1"/>
  <c r="C11" i="1" s="1"/>
  <c r="C10" i="1" s="1"/>
  <c r="D12" i="1"/>
  <c r="C8" i="1"/>
  <c r="C7" i="1" s="1"/>
  <c r="C6" i="1" s="1"/>
  <c r="D8" i="1"/>
  <c r="D7" i="1" s="1"/>
  <c r="D6" i="1" s="1"/>
  <c r="C111" i="1"/>
  <c r="C110" i="1" s="1"/>
  <c r="C109" i="1" s="1"/>
  <c r="D111" i="1"/>
  <c r="D110" i="1" s="1"/>
  <c r="D109" i="1" s="1"/>
  <c r="B19" i="1"/>
  <c r="C26" i="1" l="1"/>
  <c r="D87" i="1"/>
  <c r="D86" i="1" s="1"/>
  <c r="D26" i="1"/>
  <c r="D17" i="1" s="1"/>
  <c r="D11" i="1"/>
  <c r="D10" i="1" s="1"/>
  <c r="C98" i="1"/>
  <c r="D98" i="1"/>
  <c r="C17" i="1"/>
  <c r="B91" i="1" l="1"/>
  <c r="B88" i="1"/>
  <c r="B81" i="1"/>
  <c r="B71" i="1" s="1"/>
  <c r="B67" i="1" s="1"/>
  <c r="B30" i="1"/>
  <c r="B15" i="1"/>
  <c r="B38" i="1" l="1"/>
  <c r="E11" i="1"/>
  <c r="F11" i="1"/>
  <c r="G11" i="1"/>
  <c r="H11" i="1"/>
  <c r="B100" i="1" l="1"/>
  <c r="B99" i="1" s="1"/>
  <c r="H111" i="1"/>
  <c r="G111" i="1"/>
  <c r="F111" i="1"/>
  <c r="E111" i="1"/>
  <c r="B111" i="1"/>
  <c r="B110" i="1" s="1"/>
  <c r="B109" i="1" s="1"/>
  <c r="B104" i="1"/>
  <c r="H104" i="1"/>
  <c r="G104" i="1"/>
  <c r="F104" i="1"/>
  <c r="E104" i="1"/>
  <c r="E64" i="1"/>
  <c r="F64" i="1"/>
  <c r="G64" i="1"/>
  <c r="H64" i="1"/>
  <c r="B64" i="1"/>
  <c r="B63" i="1" s="1"/>
  <c r="B62" i="1" s="1"/>
  <c r="B12" i="1"/>
  <c r="B11" i="1" s="1"/>
  <c r="B10" i="1" s="1"/>
  <c r="B27" i="1"/>
  <c r="B26" i="1" s="1"/>
  <c r="B103" i="1" l="1"/>
  <c r="B98" i="1" s="1"/>
  <c r="B8" i="1"/>
  <c r="B7" i="1" s="1"/>
  <c r="B6" i="1" s="1"/>
  <c r="B23" i="1"/>
  <c r="B22" i="1" s="1"/>
  <c r="B18" i="1"/>
  <c r="B17" i="1" l="1"/>
  <c r="E39" i="1"/>
  <c r="E25" i="1"/>
  <c r="E116" i="1" s="1"/>
  <c r="E24" i="1"/>
  <c r="B37" i="1"/>
  <c r="B36" i="1" s="1"/>
  <c r="B48" i="1" l="1"/>
  <c r="B47" i="1" s="1"/>
  <c r="F49" i="1" l="1"/>
  <c r="F50" i="1"/>
  <c r="F116" i="1" s="1"/>
  <c r="B94" i="1" l="1"/>
  <c r="B87" i="1" l="1"/>
  <c r="B86" i="1" s="1"/>
  <c r="B46" i="1"/>
</calcChain>
</file>

<file path=xl/sharedStrings.xml><?xml version="1.0" encoding="utf-8"?>
<sst xmlns="http://schemas.openxmlformats.org/spreadsheetml/2006/main" count="120" uniqueCount="78">
  <si>
    <t/>
  </si>
  <si>
    <t>Перечень объектов</t>
  </si>
  <si>
    <t>ГП</t>
  </si>
  <si>
    <t>тыс.рублей</t>
  </si>
  <si>
    <t>Кандалакшский район</t>
  </si>
  <si>
    <t xml:space="preserve">средства областного бюджета </t>
  </si>
  <si>
    <t>ИТОГО, из них:</t>
  </si>
  <si>
    <t>ЗАТО г. Североморск</t>
  </si>
  <si>
    <t>Бюджетные ассигнования, всего</t>
  </si>
  <si>
    <t>в том числе подтвержденные остатки прошлых лет</t>
  </si>
  <si>
    <t>г. Мончегорск с подведомственной территорией</t>
  </si>
  <si>
    <t>Государственная программа 27. "Комфортное жилье и городская среда"</t>
  </si>
  <si>
    <t>Государственная программа 24. "Физическая культура и спорт"</t>
  </si>
  <si>
    <t>Государственная программа 25. "Культура"</t>
  </si>
  <si>
    <t>Государственная программа 22. "Образование и наука"</t>
  </si>
  <si>
    <t>Благоустройство</t>
  </si>
  <si>
    <t>Другие вопросы в области физической культуры и спорта</t>
  </si>
  <si>
    <t>Культура</t>
  </si>
  <si>
    <t>Общее образование</t>
  </si>
  <si>
    <t>Кладбище традиционного захоронения в районе н.п. Нивский</t>
  </si>
  <si>
    <t>Новое кладбище МОГП Никель в районе 3 км автодороги Никель-Приречный Печенгского района Мурманской области</t>
  </si>
  <si>
    <t>Печенгский муниципальный округ</t>
  </si>
  <si>
    <t xml:space="preserve">Школа по улице Советская в городе Мурманске 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</si>
  <si>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озеро Большое Грязненское" (за счет федеральных средств)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</si>
  <si>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озеро Большое Грязненское" (за счет областных средств)</t>
  </si>
  <si>
    <t>Жилищное хозяйство</t>
  </si>
  <si>
    <t>Строительство здания центра культурного развития в г. Мурманске (за счет федеральных средств)</t>
  </si>
  <si>
    <t>Строительство здания центра культурного развития в г. Мурманске (за счет областных средств)</t>
  </si>
  <si>
    <t>Реконструкция объекта культурного наследия регионального значения «Здание первого хибиногорского кинотеатра «Большевик» в городе Кировске в целях приспособления для современного использования в качестве кино-культурного центра</t>
  </si>
  <si>
    <t>город-герой Мурманск</t>
  </si>
  <si>
    <t>средства федерального бюджета</t>
  </si>
  <si>
    <t>Переселение граждан из аварийного жилищного фонда за исключением мер по обеспечению поддержки собственников (за счет федеральных средств)</t>
  </si>
  <si>
    <t>Ковдорский муниципальный округ</t>
  </si>
  <si>
    <t>Кольский район</t>
  </si>
  <si>
    <t>Терский район</t>
  </si>
  <si>
    <t>Школа по улице Советская в городе Мурманске (за счет областных средств)</t>
  </si>
  <si>
    <t>Спортивный комплекс с плавательным бассейном «Энергетик», расположенный по адресу: Мурманская область, Кольский район, пгт. Мурмаши, ул. Мисякова, д.6</t>
  </si>
  <si>
    <t>Фитнесс-центр «Престиж», расположенный в зданиях по адресам: Мурманская область, Кольский район, пгт. Мурмаши, ул. Мира, д.14,  ул. Мира, д. 13</t>
  </si>
  <si>
    <t>Коммунальное хозяйство</t>
  </si>
  <si>
    <t>Иной межбюджетный трансферт из областного бюджета Мурманской области на софинансирование капитальных вложений в линейные объекты муниципальной собственности</t>
  </si>
  <si>
    <t>Переселение граждан из аварийного жилищного фонда за исключением мер по обеспечению поддержки собственников (за счет областных средств)</t>
  </si>
  <si>
    <t>г. Кировск с подведомственной территорией</t>
  </si>
  <si>
    <t>г. Оленегорск с подведомственной территорией</t>
  </si>
  <si>
    <t>Реконструкция Ледового дворца, расположенного по адресу: Мурманская обл. г. Оленегорск ул. Строительная д. 40</t>
  </si>
  <si>
    <t>Модернизация системы теплоснабжения н.п. 25 км ж/д Мончегорск-Оленья (г. Мончегорск) с переходом на биотопливо взамен угольной генерации</t>
  </si>
  <si>
    <t>Модернизация системы теплоснабжения мкр-на Дровяное г. Мурманска с переходом на биотопливо взамен угольной генерации тепловой энергии</t>
  </si>
  <si>
    <t>Модернизация системы теплоснабжения мкр-на Дровяное г. Мурманска с переходом на биотопливо взамен дизельной генерации тепловой энергии</t>
  </si>
  <si>
    <t>Реконструкция магистрального водовода Д=329 мм от сопки «Маячная» от РЧВ сопки «М» до колодца В-481 на ул. Восточная (за счет федеральных средств)</t>
  </si>
  <si>
    <t>Реконструкция магистрального водовода Д=329 мм от сопки «Маячная» от РЧВ сопки «М» до колодца В-481 на ул. Восточная (за счет областных средств)</t>
  </si>
  <si>
    <t>Реконструкция магистрального водовода Д=426 мм от Мурманского шоссе колодец В-216 по ул. Заводской до колодца В-796 (за счет федеральных средств)</t>
  </si>
  <si>
    <t>Реконструкция магистрального водовода Д=426 мм от Мурманского шоссе колодец В-216 по ул. Заводской до колодца В-796 (за счет областных средств)</t>
  </si>
  <si>
    <t>Реконструкция котельной № 13/73 пгт. Печенга Печенгский муниципальный округ Мурманской области</t>
  </si>
  <si>
    <t>Реконструкция котельной № 13/55 пгт. Печенга Печенгский муниципальный округ Мурманской области</t>
  </si>
  <si>
    <t>Реконструкция котельной № 4/152 ж/д ст. Печенга Печенгский муниципальный округ Мурманской области</t>
  </si>
  <si>
    <t>Реконструкция котельной № 42/138 н.п. Спутник Печенгский муниципальный округ Мурманской области</t>
  </si>
  <si>
    <t>Реконструкция тепловой сети котельной № 13/73 ул. Стадионная пгт. Печенга Печенгский муниципальный округ Мурманской области. Сеть ЦО и ГВС по участкам: От котельной до узла распределения точка «А» в районе ТК-1; От точки «А» в районе ТК-1 в сторону МКД № 7 до МКД № 8   через МКД № 5 с ответвлением на МКД № 10; От точки «А» в районе ТК-1 в сторону МКД № 4 до МКД № 9 через МКД № 3</t>
  </si>
  <si>
    <t>Реконструкция тепловой сети котельной № 13/55 пгт. Печенга Печенгский муниципальный округ Мурманской области. Сеть ЦО по участкам: От ТК в районе котельной № 13/55 до угла МКД № 10; От МКД № 10 до МКД № 6 через МКД № 12 и МКД № 11;  Ответвления от МКД № 10 до МКД № 8, от МКД № 12 до МКД № 7; от МКД № 11 до МКД № 6;  От угла МКД № 11 до Дома офицеров; От угла МКД № 11 до МКД № 4; От МКД № 4 до МКД № 3</t>
  </si>
  <si>
    <t>Реконструкция тепловой сети котельной № 4/152 ж/д ст. 19 км.пгт. Печенга Печенгский муниципальный округ Мурманской области. Сеть ЦО по участкам: От точки врезки от центральной трассы до точки врезки в МКД № 2, транзитом через МКД № 2 до точки врезки в МКД № 4; От точки врезки от центральной трассы до точки врезки в МКД № 3; От точки врезки от центральной трассы до точки врезки в МКД № 1; От угла МКД № 1 до ТК № 1 возле дороги.  Сеть ГВС по участкам: От точки врезки от центральной трассы до точки врезки в МКД № 2, транзитом через МКД № 2 до точки врезки в МКД № 4; От точки врезки от центральной трассы до точки врезки в МКД № 3; От точки врезки от центральной трассы до точки врезки в МКД № 1</t>
  </si>
  <si>
    <t>Реконструкция тепловой сети от котельной № 42/138 ул. Новая, н.п. Спутник Печенгский муниципальный округ Мурманской области.  Сеть ЦО по участкам: От котельной № 138 до ТК № 2 (возле МКД № 16);  От центральной трассы до точки врезки в МКД № 8 ;  От ТК №2 до МКД № 16; От ТК № 2 до МКД № 19 ; От ТК 2 до ТК № 3 (возле МКД 17) ;  От ТК № 3 до МКД № 17;  От ТК 3 до МКД № 21;  От ТК 3 до МКД №  20;  От котельной  № 138 до ТК № 1 (возле КПП);  От ТК № 1 до детского сада № 13;  От центральной трассы до точки врезки в МКД № 18;  От центральной трассы до точки врезки в МКД № 20. Сеть ГВС по участкам:  От котельной № 138 до ТК № 2 (возле МКД № 16);  От ТК №2 до МКД № 16;  От ТК № 2 до МКД № 19;  От ТК 2 до ТК № 3 (возле МКД 17);  От тк № 3 до МКД № 17; От ТК 3 до МКД № 21; От ТК 3 до МКД №  20;  От компенсатора котельной  № 138 до ТК № 1 (возле КПП)</t>
  </si>
  <si>
    <t>Канализационный коллектор по ул. Кировская в г. Кандалакша от КК 570 до КК 699 (за счет федеральных средств)</t>
  </si>
  <si>
    <t>Канализационный коллектор по ул. Кировская в г. Кандалакша от КК 570 до КК 699 (за счет областных средств)</t>
  </si>
  <si>
    <t xml:space="preserve"> </t>
  </si>
  <si>
    <t>Строительство и развитие нового городского кладбища в районе п.г.т. Сафоново, Мурманской области</t>
  </si>
  <si>
    <t>Новое городское кладбище муниципального образования ЗАТО Александровск</t>
  </si>
  <si>
    <t>ЗАТО Александровск</t>
  </si>
  <si>
    <t>Разработка проектной документации и строительство нового детского сада на 220 мест в г. Гаджиево</t>
  </si>
  <si>
    <t>Дошкольное образование</t>
  </si>
  <si>
    <t>Разработка проектной документации и строительство Центра питания городской сети (электроснабжение) в ЗАТО г. Североморск  (за счет федеральных средств)</t>
  </si>
  <si>
    <t>Разработка проектной документации и строительство Центра питания городской сети (электроснабжение) в ЗАТО г. Североморск  (за счет областных средств)</t>
  </si>
  <si>
    <t>Разработка проектной документации и строительство детского сада на 75 мест в н.п. Килпъявр</t>
  </si>
  <si>
    <t>Разработка проектной документации и строительство здания детского сада на 250 мест в п. Корзуново</t>
  </si>
  <si>
    <t>Разработка проектной документации и строительство здания школы на 450 мест с дошкольными группами на 100 мест в с. Алакуртти</t>
  </si>
  <si>
    <t>Строительство быстровозводимого бассейна в пгт.Печенга</t>
  </si>
  <si>
    <t>ЗАТО п. Видяево</t>
  </si>
  <si>
    <t>Разработка проектной документации и строительство детского сада на 250 мест</t>
  </si>
  <si>
    <t>Выполнение работ по проектированию, строительству и вводу в эксплуатацию объекта капитального строительства «Детский сад на 350 мест в п.г.т. Печенга»</t>
  </si>
  <si>
    <t>Отчет об использовании средств по объектам капитального строительства, финансируемых за счет средств областного бюджета, передаваемых местным бюджетам в текущем финансовом году 
по состоянию на 1 января 2025 года</t>
  </si>
  <si>
    <t>Кассовые расходы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</si>
</sst>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2" fillId="0" borderId="0">
      <alignment vertical="top" wrapText="1"/>
    </xf>
    <xf numFmtId="0" fontId="8" fillId="0" borderId="9">
      <alignment horizontal="left" vertical="top" wrapText="1"/>
    </xf>
  </cellStyleXfs>
  <cellXfs count="68">
    <xf numFmtId="0" fontId="0" fillId="0" borderId="0" xfId="0" applyFont="1" applyFill="1" applyAlignment="1">
      <alignment vertical="top" wrapText="1"/>
    </xf>
    <xf numFmtId="0" fontId="4" fillId="0" borderId="0" xfId="0" applyFont="1" applyAlignment="1"/>
    <xf numFmtId="0" fontId="3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top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0" borderId="2" xfId="1" applyNumberFormat="1" applyFont="1" applyFill="1" applyBorder="1" applyAlignment="1">
      <alignment horizontal="left" vertical="top"/>
    </xf>
    <xf numFmtId="0" fontId="5" fillId="0" borderId="3" xfId="1" applyNumberFormat="1" applyFont="1" applyFill="1" applyBorder="1" applyAlignment="1">
      <alignment horizontal="left" vertical="top"/>
    </xf>
    <xf numFmtId="0" fontId="5" fillId="0" borderId="0" xfId="1" applyNumberFormat="1" applyFont="1" applyFill="1" applyBorder="1" applyAlignment="1">
      <alignment horizontal="left" vertical="top"/>
    </xf>
    <xf numFmtId="0" fontId="7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1" fillId="0" borderId="2" xfId="1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0" fontId="1" fillId="4" borderId="2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5" borderId="1" xfId="0" applyNumberFormat="1" applyFont="1" applyFill="1" applyBorder="1" applyAlignment="1">
      <alignment horizontal="right" wrapText="1"/>
    </xf>
    <xf numFmtId="164" fontId="1" fillId="5" borderId="10" xfId="0" applyNumberFormat="1" applyFont="1" applyFill="1" applyBorder="1" applyAlignment="1">
      <alignment horizontal="right" wrapText="1"/>
    </xf>
    <xf numFmtId="164" fontId="5" fillId="0" borderId="6" xfId="0" applyNumberFormat="1" applyFont="1" applyFill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6" xfId="0" applyNumberFormat="1" applyFont="1" applyFill="1" applyBorder="1" applyAlignment="1">
      <alignment horizontal="right" vertical="center"/>
    </xf>
    <xf numFmtId="164" fontId="0" fillId="0" borderId="6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3" borderId="6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quotePrefix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fill" vertical="distributed" wrapText="1"/>
    </xf>
    <xf numFmtId="0" fontId="2" fillId="0" borderId="2" xfId="0" applyFont="1" applyFill="1" applyBorder="1" applyAlignment="1">
      <alignment vertical="top" wrapText="1"/>
    </xf>
    <xf numFmtId="164" fontId="2" fillId="0" borderId="11" xfId="0" applyNumberFormat="1" applyFont="1" applyFill="1" applyBorder="1" applyAlignment="1">
      <alignment horizontal="right" wrapText="1"/>
    </xf>
    <xf numFmtId="0" fontId="1" fillId="3" borderId="13" xfId="0" applyFont="1" applyFill="1" applyBorder="1" applyAlignment="1">
      <alignment horizontal="left" vertical="center" wrapText="1"/>
    </xf>
    <xf numFmtId="164" fontId="1" fillId="3" borderId="14" xfId="0" applyNumberFormat="1" applyFont="1" applyFill="1" applyBorder="1" applyAlignment="1">
      <alignment horizontal="right" wrapText="1"/>
    </xf>
    <xf numFmtId="164" fontId="1" fillId="3" borderId="15" xfId="0" applyNumberFormat="1" applyFont="1" applyFill="1" applyBorder="1" applyAlignment="1">
      <alignment horizontal="right" wrapText="1"/>
    </xf>
    <xf numFmtId="164" fontId="2" fillId="0" borderId="12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top" wrapText="1"/>
    </xf>
    <xf numFmtId="164" fontId="5" fillId="0" borderId="12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vertical="top" wrapText="1"/>
    </xf>
  </cellXfs>
  <cellStyles count="3">
    <cellStyle name="ex6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2"/>
  <sheetViews>
    <sheetView tabSelected="1" view="pageBreakPreview" topLeftCell="A22" zoomScale="60" zoomScaleNormal="100" workbookViewId="0">
      <selection activeCell="A123" sqref="A123"/>
    </sheetView>
  </sheetViews>
  <sheetFormatPr defaultRowHeight="12.75" x14ac:dyDescent="0.2"/>
  <cols>
    <col min="1" max="1" width="94.5" style="14" customWidth="1"/>
    <col min="2" max="2" width="16.83203125" style="15" customWidth="1"/>
    <col min="3" max="3" width="16.5" style="15" customWidth="1"/>
    <col min="4" max="4" width="13.6640625" style="15" customWidth="1"/>
    <col min="5" max="6" width="11.6640625" hidden="1" customWidth="1"/>
    <col min="7" max="8" width="0" hidden="1" customWidth="1"/>
  </cols>
  <sheetData>
    <row r="1" spans="1:8" ht="21.2" customHeight="1" x14ac:dyDescent="0.2">
      <c r="A1" s="61" t="s">
        <v>0</v>
      </c>
      <c r="B1" s="61"/>
      <c r="C1" s="61"/>
      <c r="D1" s="61"/>
    </row>
    <row r="2" spans="1:8" ht="48.75" customHeight="1" x14ac:dyDescent="0.2">
      <c r="A2" s="60" t="s">
        <v>76</v>
      </c>
      <c r="B2" s="60"/>
      <c r="C2" s="60"/>
      <c r="D2" s="60"/>
    </row>
    <row r="3" spans="1:8" ht="13.5" thickBot="1" x14ac:dyDescent="0.25">
      <c r="A3" s="8"/>
      <c r="B3" s="9"/>
      <c r="C3" s="9"/>
      <c r="D3" s="2" t="s">
        <v>3</v>
      </c>
    </row>
    <row r="4" spans="1:8" ht="16.5" customHeight="1" x14ac:dyDescent="0.2">
      <c r="A4" s="62" t="s">
        <v>1</v>
      </c>
      <c r="B4" s="64" t="s">
        <v>8</v>
      </c>
      <c r="C4" s="64" t="s">
        <v>9</v>
      </c>
      <c r="D4" s="66" t="s">
        <v>77</v>
      </c>
    </row>
    <row r="5" spans="1:8" ht="46.5" customHeight="1" x14ac:dyDescent="0.2">
      <c r="A5" s="63" t="s">
        <v>2</v>
      </c>
      <c r="B5" s="65"/>
      <c r="C5" s="65"/>
      <c r="D5" s="67"/>
    </row>
    <row r="6" spans="1:8" s="3" customFormat="1" x14ac:dyDescent="0.2">
      <c r="A6" s="35" t="s">
        <v>41</v>
      </c>
      <c r="B6" s="36">
        <f>B7</f>
        <v>272551.91819</v>
      </c>
      <c r="C6" s="36">
        <f t="shared" ref="C6:D8" si="0">C7</f>
        <v>0</v>
      </c>
      <c r="D6" s="44">
        <f t="shared" si="0"/>
        <v>272551.91817000002</v>
      </c>
    </row>
    <row r="7" spans="1:8" s="3" customFormat="1" x14ac:dyDescent="0.2">
      <c r="A7" s="25" t="s">
        <v>13</v>
      </c>
      <c r="B7" s="10">
        <f>B8</f>
        <v>272551.91819</v>
      </c>
      <c r="C7" s="10">
        <f t="shared" si="0"/>
        <v>0</v>
      </c>
      <c r="D7" s="45">
        <f t="shared" si="0"/>
        <v>272551.91817000002</v>
      </c>
    </row>
    <row r="8" spans="1:8" s="3" customFormat="1" x14ac:dyDescent="0.2">
      <c r="A8" s="25" t="s">
        <v>17</v>
      </c>
      <c r="B8" s="10">
        <f>B9</f>
        <v>272551.91819</v>
      </c>
      <c r="C8" s="10">
        <f t="shared" si="0"/>
        <v>0</v>
      </c>
      <c r="D8" s="45">
        <f t="shared" si="0"/>
        <v>272551.91817000002</v>
      </c>
    </row>
    <row r="9" spans="1:8" s="14" customFormat="1" ht="38.25" x14ac:dyDescent="0.2">
      <c r="A9" s="47" t="s">
        <v>28</v>
      </c>
      <c r="B9" s="11">
        <v>272551.91819</v>
      </c>
      <c r="C9" s="11">
        <v>0</v>
      </c>
      <c r="D9" s="40">
        <v>272551.91817000002</v>
      </c>
    </row>
    <row r="10" spans="1:8" s="3" customFormat="1" x14ac:dyDescent="0.2">
      <c r="A10" s="31" t="s">
        <v>10</v>
      </c>
      <c r="B10" s="32">
        <f>B11</f>
        <v>21676.856</v>
      </c>
      <c r="C10" s="32">
        <f t="shared" ref="C10:D10" si="1">C11</f>
        <v>0</v>
      </c>
      <c r="D10" s="46">
        <f t="shared" si="1"/>
        <v>21676.856</v>
      </c>
      <c r="E10" s="17"/>
    </row>
    <row r="11" spans="1:8" s="3" customFormat="1" x14ac:dyDescent="0.2">
      <c r="A11" s="27" t="s">
        <v>11</v>
      </c>
      <c r="B11" s="10">
        <f>B12+B15</f>
        <v>21676.856</v>
      </c>
      <c r="C11" s="10">
        <f t="shared" ref="C11:D11" si="2">C12+C15</f>
        <v>0</v>
      </c>
      <c r="D11" s="45">
        <f t="shared" si="2"/>
        <v>21676.856</v>
      </c>
      <c r="E11" s="43">
        <f t="shared" ref="E11:H11" si="3">E12</f>
        <v>0</v>
      </c>
      <c r="F11" s="10">
        <f t="shared" si="3"/>
        <v>0</v>
      </c>
      <c r="G11" s="10">
        <f t="shared" si="3"/>
        <v>0</v>
      </c>
      <c r="H11" s="10">
        <f t="shared" si="3"/>
        <v>0</v>
      </c>
    </row>
    <row r="12" spans="1:8" s="3" customFormat="1" x14ac:dyDescent="0.2">
      <c r="A12" s="25" t="s">
        <v>25</v>
      </c>
      <c r="B12" s="10">
        <f>B13+B14</f>
        <v>523.37599999999998</v>
      </c>
      <c r="C12" s="10">
        <f t="shared" ref="C12:D12" si="4">C13+C14</f>
        <v>0</v>
      </c>
      <c r="D12" s="45">
        <f t="shared" si="4"/>
        <v>523.37599999999998</v>
      </c>
      <c r="E12" s="17"/>
    </row>
    <row r="13" spans="1:8" s="3" customFormat="1" ht="30.75" customHeight="1" x14ac:dyDescent="0.2">
      <c r="A13" s="47" t="s">
        <v>31</v>
      </c>
      <c r="B13" s="11">
        <v>413.68900000000002</v>
      </c>
      <c r="C13" s="11">
        <v>0</v>
      </c>
      <c r="D13" s="39">
        <v>413.68900000000002</v>
      </c>
      <c r="E13" s="17"/>
    </row>
    <row r="14" spans="1:8" s="3" customFormat="1" ht="25.5" x14ac:dyDescent="0.2">
      <c r="A14" s="47" t="s">
        <v>40</v>
      </c>
      <c r="B14" s="11">
        <v>109.687</v>
      </c>
      <c r="C14" s="11">
        <v>0</v>
      </c>
      <c r="D14" s="39">
        <v>109.687</v>
      </c>
      <c r="E14" s="17"/>
    </row>
    <row r="15" spans="1:8" s="3" customFormat="1" x14ac:dyDescent="0.2">
      <c r="A15" s="25" t="s">
        <v>38</v>
      </c>
      <c r="B15" s="10">
        <f>B16</f>
        <v>21153.48</v>
      </c>
      <c r="C15" s="10">
        <f t="shared" ref="C15:D15" si="5">C16</f>
        <v>0</v>
      </c>
      <c r="D15" s="45">
        <f t="shared" si="5"/>
        <v>21153.48</v>
      </c>
      <c r="E15" s="17"/>
    </row>
    <row r="16" spans="1:8" s="3" customFormat="1" ht="25.5" x14ac:dyDescent="0.2">
      <c r="A16" s="47" t="s">
        <v>44</v>
      </c>
      <c r="B16" s="11">
        <v>21153.48</v>
      </c>
      <c r="C16" s="11">
        <v>0</v>
      </c>
      <c r="D16" s="39">
        <v>21153.48</v>
      </c>
      <c r="E16" s="17"/>
    </row>
    <row r="17" spans="1:18" s="3" customFormat="1" x14ac:dyDescent="0.2">
      <c r="A17" s="33" t="s">
        <v>29</v>
      </c>
      <c r="B17" s="32">
        <f>B18+B22+B26</f>
        <v>1026179.24673</v>
      </c>
      <c r="C17" s="32">
        <f t="shared" ref="C17:D17" si="6">C18+C22+C26</f>
        <v>315584.18900000001</v>
      </c>
      <c r="D17" s="46">
        <f t="shared" si="6"/>
        <v>932839.14106000005</v>
      </c>
      <c r="E17" s="17"/>
    </row>
    <row r="18" spans="1:18" s="17" customFormat="1" x14ac:dyDescent="0.2">
      <c r="A18" s="6" t="s">
        <v>14</v>
      </c>
      <c r="B18" s="10">
        <f>B19</f>
        <v>510609.82199999999</v>
      </c>
      <c r="C18" s="10">
        <f t="shared" ref="C18:D18" si="7">C19</f>
        <v>309466.8</v>
      </c>
      <c r="D18" s="45">
        <f t="shared" si="7"/>
        <v>477071.82409000001</v>
      </c>
      <c r="J18" s="3"/>
      <c r="K18" s="3"/>
      <c r="L18" s="3"/>
      <c r="M18" s="3" t="s">
        <v>61</v>
      </c>
      <c r="N18" s="3"/>
      <c r="O18" s="3"/>
      <c r="P18" s="3"/>
      <c r="Q18" s="3"/>
      <c r="R18" s="3"/>
    </row>
    <row r="19" spans="1:18" s="3" customFormat="1" x14ac:dyDescent="0.2">
      <c r="A19" s="26" t="s">
        <v>18</v>
      </c>
      <c r="B19" s="10">
        <f>B20+B21</f>
        <v>510609.82199999999</v>
      </c>
      <c r="C19" s="10">
        <f t="shared" ref="C19:D19" si="8">C20+C21</f>
        <v>309466.8</v>
      </c>
      <c r="D19" s="45">
        <f t="shared" si="8"/>
        <v>477071.82409000001</v>
      </c>
      <c r="E19" s="17"/>
      <c r="J19" s="14"/>
      <c r="K19" s="14"/>
      <c r="L19" s="14"/>
      <c r="M19" s="14"/>
      <c r="N19" s="14"/>
      <c r="O19" s="14"/>
      <c r="P19" s="14"/>
      <c r="Q19" s="14"/>
      <c r="R19" s="14"/>
    </row>
    <row r="20" spans="1:18" s="3" customFormat="1" x14ac:dyDescent="0.2">
      <c r="A20" s="50" t="s">
        <v>22</v>
      </c>
      <c r="B20" s="11">
        <v>201143.054</v>
      </c>
      <c r="C20" s="11">
        <v>0</v>
      </c>
      <c r="D20" s="39">
        <v>201143.054</v>
      </c>
      <c r="E20" s="17"/>
    </row>
    <row r="21" spans="1:18" s="3" customFormat="1" x14ac:dyDescent="0.2">
      <c r="A21" s="50" t="s">
        <v>35</v>
      </c>
      <c r="B21" s="11">
        <v>309466.76799999998</v>
      </c>
      <c r="C21" s="11">
        <v>309466.8</v>
      </c>
      <c r="D21" s="39">
        <v>275928.77009000001</v>
      </c>
      <c r="E21" s="17"/>
    </row>
    <row r="22" spans="1:18" s="3" customFormat="1" x14ac:dyDescent="0.2">
      <c r="A22" s="25" t="s">
        <v>13</v>
      </c>
      <c r="B22" s="10">
        <f>B23</f>
        <v>186466.09</v>
      </c>
      <c r="C22" s="10">
        <f t="shared" ref="C22:D22" si="9">C23</f>
        <v>0</v>
      </c>
      <c r="D22" s="45">
        <f t="shared" si="9"/>
        <v>126664.98224</v>
      </c>
      <c r="E22" s="17"/>
    </row>
    <row r="23" spans="1:18" s="3" customFormat="1" x14ac:dyDescent="0.2">
      <c r="A23" s="25" t="s">
        <v>17</v>
      </c>
      <c r="B23" s="10">
        <f>B24+B25</f>
        <v>186466.09</v>
      </c>
      <c r="C23" s="10">
        <f t="shared" ref="C23:D23" si="10">C24+C25</f>
        <v>0</v>
      </c>
      <c r="D23" s="45">
        <f t="shared" si="10"/>
        <v>126664.98224</v>
      </c>
      <c r="E23" s="17"/>
    </row>
    <row r="24" spans="1:18" s="3" customFormat="1" x14ac:dyDescent="0.2">
      <c r="A24" s="51" t="s">
        <v>26</v>
      </c>
      <c r="B24" s="11">
        <v>79380</v>
      </c>
      <c r="C24" s="11">
        <v>0</v>
      </c>
      <c r="D24" s="39">
        <v>79380</v>
      </c>
      <c r="E24" s="17">
        <f>B24*100/B23</f>
        <v>42.570743023570664</v>
      </c>
      <c r="F24" s="3">
        <v>84577.3</v>
      </c>
    </row>
    <row r="25" spans="1:18" s="3" customFormat="1" x14ac:dyDescent="0.2">
      <c r="A25" s="52" t="s">
        <v>27</v>
      </c>
      <c r="B25" s="11">
        <v>107086.09</v>
      </c>
      <c r="C25" s="11">
        <v>0</v>
      </c>
      <c r="D25" s="39">
        <v>47284.982239999998</v>
      </c>
      <c r="E25" s="17">
        <f>B25*100/B23</f>
        <v>57.429256976429336</v>
      </c>
    </row>
    <row r="26" spans="1:18" s="3" customFormat="1" x14ac:dyDescent="0.2">
      <c r="A26" s="25" t="s">
        <v>11</v>
      </c>
      <c r="B26" s="10">
        <f>B27+B30+B34</f>
        <v>329103.33473</v>
      </c>
      <c r="C26" s="10">
        <f t="shared" ref="C26:D26" si="11">C27+C30+C34</f>
        <v>6117.3890000000001</v>
      </c>
      <c r="D26" s="45">
        <f t="shared" si="11"/>
        <v>329102.33473</v>
      </c>
      <c r="E26" s="17"/>
    </row>
    <row r="27" spans="1:18" s="3" customFormat="1" x14ac:dyDescent="0.2">
      <c r="A27" s="25" t="s">
        <v>25</v>
      </c>
      <c r="B27" s="10">
        <f>B28+B29</f>
        <v>257214.97047999999</v>
      </c>
      <c r="C27" s="10">
        <f t="shared" ref="C27:D27" si="12">C28+C29</f>
        <v>6117.3890000000001</v>
      </c>
      <c r="D27" s="45">
        <f t="shared" si="12"/>
        <v>257214.97047999999</v>
      </c>
      <c r="E27" s="17"/>
    </row>
    <row r="28" spans="1:18" s="3" customFormat="1" ht="30.75" customHeight="1" x14ac:dyDescent="0.2">
      <c r="A28" s="47" t="s">
        <v>31</v>
      </c>
      <c r="B28" s="11">
        <v>53041.43432</v>
      </c>
      <c r="C28" s="11">
        <v>5243.4769999999999</v>
      </c>
      <c r="D28" s="39">
        <v>53041.43432</v>
      </c>
      <c r="E28" s="17"/>
    </row>
    <row r="29" spans="1:18" s="3" customFormat="1" ht="25.5" x14ac:dyDescent="0.2">
      <c r="A29" s="47" t="s">
        <v>40</v>
      </c>
      <c r="B29" s="11">
        <v>204173.53615999999</v>
      </c>
      <c r="C29" s="11">
        <v>873.91200000000003</v>
      </c>
      <c r="D29" s="39">
        <v>204173.53615999999</v>
      </c>
      <c r="E29" s="17"/>
      <c r="J29" s="14"/>
      <c r="K29" s="14"/>
      <c r="L29" s="14"/>
      <c r="M29" s="14"/>
      <c r="N29" s="14"/>
      <c r="O29" s="14"/>
      <c r="P29" s="14"/>
      <c r="Q29" s="14"/>
      <c r="R29" s="14"/>
    </row>
    <row r="30" spans="1:18" s="3" customFormat="1" x14ac:dyDescent="0.2">
      <c r="A30" s="25" t="s">
        <v>38</v>
      </c>
      <c r="B30" s="10">
        <f>B31+B32+B33</f>
        <v>71887.364250000013</v>
      </c>
      <c r="C30" s="10">
        <f t="shared" ref="C30:D30" si="13">C31+C32+C33</f>
        <v>0</v>
      </c>
      <c r="D30" s="45">
        <f t="shared" si="13"/>
        <v>71887.364250000013</v>
      </c>
      <c r="E30" s="17"/>
    </row>
    <row r="31" spans="1:18" s="3" customFormat="1" ht="30.75" customHeight="1" x14ac:dyDescent="0.2">
      <c r="A31" s="47" t="s">
        <v>39</v>
      </c>
      <c r="B31" s="11">
        <v>11606.60425</v>
      </c>
      <c r="C31" s="11">
        <v>0</v>
      </c>
      <c r="D31" s="39">
        <v>11606.60425</v>
      </c>
      <c r="E31" s="17"/>
    </row>
    <row r="32" spans="1:18" s="3" customFormat="1" ht="30.75" customHeight="1" x14ac:dyDescent="0.2">
      <c r="A32" s="47" t="s">
        <v>45</v>
      </c>
      <c r="B32" s="11">
        <v>37858.22</v>
      </c>
      <c r="C32" s="11">
        <v>0</v>
      </c>
      <c r="D32" s="39">
        <v>37858.22</v>
      </c>
      <c r="E32" s="17"/>
    </row>
    <row r="33" spans="1:5" s="3" customFormat="1" ht="30.75" customHeight="1" x14ac:dyDescent="0.2">
      <c r="A33" s="47" t="s">
        <v>46</v>
      </c>
      <c r="B33" s="11">
        <v>22422.54</v>
      </c>
      <c r="C33" s="11">
        <v>0</v>
      </c>
      <c r="D33" s="39">
        <v>22422.54</v>
      </c>
      <c r="E33" s="17"/>
    </row>
    <row r="34" spans="1:5" s="3" customFormat="1" x14ac:dyDescent="0.2">
      <c r="A34" s="28" t="s">
        <v>15</v>
      </c>
      <c r="B34" s="10">
        <f>B35</f>
        <v>1</v>
      </c>
      <c r="C34" s="10">
        <f t="shared" ref="C34:D34" si="14">C35</f>
        <v>0</v>
      </c>
      <c r="D34" s="45">
        <f t="shared" si="14"/>
        <v>0</v>
      </c>
      <c r="E34" s="17"/>
    </row>
    <row r="35" spans="1:5" s="3" customFormat="1" ht="25.5" x14ac:dyDescent="0.2">
      <c r="A35" s="49" t="s">
        <v>62</v>
      </c>
      <c r="B35" s="11">
        <v>1</v>
      </c>
      <c r="C35" s="11">
        <v>0</v>
      </c>
      <c r="D35" s="40">
        <v>0</v>
      </c>
      <c r="E35" s="17"/>
    </row>
    <row r="36" spans="1:5" s="3" customFormat="1" x14ac:dyDescent="0.2">
      <c r="A36" s="31" t="s">
        <v>42</v>
      </c>
      <c r="B36" s="32">
        <f>B37</f>
        <v>203535.6</v>
      </c>
      <c r="C36" s="32">
        <f t="shared" ref="C36:D44" si="15">C37</f>
        <v>0</v>
      </c>
      <c r="D36" s="46">
        <f t="shared" si="15"/>
        <v>203535.6</v>
      </c>
      <c r="E36" s="18"/>
    </row>
    <row r="37" spans="1:5" s="3" customFormat="1" x14ac:dyDescent="0.2">
      <c r="A37" s="29" t="s">
        <v>12</v>
      </c>
      <c r="B37" s="10">
        <f>B38</f>
        <v>203535.6</v>
      </c>
      <c r="C37" s="10">
        <f t="shared" si="15"/>
        <v>0</v>
      </c>
      <c r="D37" s="45">
        <f t="shared" si="15"/>
        <v>203535.6</v>
      </c>
      <c r="E37" s="14"/>
    </row>
    <row r="38" spans="1:5" s="3" customFormat="1" x14ac:dyDescent="0.2">
      <c r="A38" s="29" t="s">
        <v>16</v>
      </c>
      <c r="B38" s="10">
        <f>B39</f>
        <v>203535.6</v>
      </c>
      <c r="C38" s="10">
        <f t="shared" si="15"/>
        <v>0</v>
      </c>
      <c r="D38" s="45">
        <f t="shared" si="15"/>
        <v>203535.6</v>
      </c>
      <c r="E38" s="14"/>
    </row>
    <row r="39" spans="1:5" s="14" customFormat="1" ht="25.5" x14ac:dyDescent="0.2">
      <c r="A39" s="48" t="s">
        <v>43</v>
      </c>
      <c r="B39" s="11">
        <v>203535.6</v>
      </c>
      <c r="C39" s="11">
        <v>0</v>
      </c>
      <c r="D39" s="40">
        <v>203535.6</v>
      </c>
      <c r="E39" s="14">
        <f>B39*100/B38</f>
        <v>100</v>
      </c>
    </row>
    <row r="40" spans="1:5" s="3" customFormat="1" x14ac:dyDescent="0.2">
      <c r="A40" s="31" t="s">
        <v>64</v>
      </c>
      <c r="B40" s="32">
        <f>B41</f>
        <v>20392.8</v>
      </c>
      <c r="C40" s="32">
        <f t="shared" si="15"/>
        <v>0</v>
      </c>
      <c r="D40" s="46">
        <f t="shared" si="15"/>
        <v>20391.8</v>
      </c>
      <c r="E40" s="18"/>
    </row>
    <row r="41" spans="1:5" s="3" customFormat="1" x14ac:dyDescent="0.2">
      <c r="A41" s="29" t="s">
        <v>11</v>
      </c>
      <c r="B41" s="10">
        <f>B42+B44</f>
        <v>20392.8</v>
      </c>
      <c r="C41" s="10">
        <f t="shared" ref="C41:D41" si="16">C42+C44</f>
        <v>0</v>
      </c>
      <c r="D41" s="45">
        <f t="shared" si="16"/>
        <v>20391.8</v>
      </c>
      <c r="E41" s="14"/>
    </row>
    <row r="42" spans="1:5" s="3" customFormat="1" x14ac:dyDescent="0.2">
      <c r="A42" s="29" t="s">
        <v>15</v>
      </c>
      <c r="B42" s="10">
        <f>B43</f>
        <v>1</v>
      </c>
      <c r="C42" s="10">
        <f t="shared" si="15"/>
        <v>0</v>
      </c>
      <c r="D42" s="45">
        <f t="shared" si="15"/>
        <v>0</v>
      </c>
      <c r="E42" s="14"/>
    </row>
    <row r="43" spans="1:5" s="14" customFormat="1" x14ac:dyDescent="0.2">
      <c r="A43" s="48" t="s">
        <v>63</v>
      </c>
      <c r="B43" s="11">
        <v>1</v>
      </c>
      <c r="C43" s="11">
        <v>0</v>
      </c>
      <c r="D43" s="40">
        <v>0</v>
      </c>
      <c r="E43" s="14">
        <f>B43*100/B42</f>
        <v>100</v>
      </c>
    </row>
    <row r="44" spans="1:5" s="3" customFormat="1" x14ac:dyDescent="0.2">
      <c r="A44" s="29" t="s">
        <v>66</v>
      </c>
      <c r="B44" s="10">
        <f>B45</f>
        <v>20391.8</v>
      </c>
      <c r="C44" s="10">
        <f t="shared" si="15"/>
        <v>0</v>
      </c>
      <c r="D44" s="45">
        <f t="shared" si="15"/>
        <v>20391.8</v>
      </c>
      <c r="E44" s="14"/>
    </row>
    <row r="45" spans="1:5" s="14" customFormat="1" ht="25.5" x14ac:dyDescent="0.2">
      <c r="A45" s="48" t="s">
        <v>65</v>
      </c>
      <c r="B45" s="11">
        <v>20391.8</v>
      </c>
      <c r="C45" s="11">
        <v>0</v>
      </c>
      <c r="D45" s="40">
        <v>20391.8</v>
      </c>
      <c r="E45" s="14">
        <f>B45*100/B44</f>
        <v>100</v>
      </c>
    </row>
    <row r="46" spans="1:5" s="3" customFormat="1" x14ac:dyDescent="0.2">
      <c r="A46" s="31" t="s">
        <v>7</v>
      </c>
      <c r="B46" s="32">
        <f>B47</f>
        <v>200946.264</v>
      </c>
      <c r="C46" s="32">
        <f t="shared" ref="C46:D46" si="17">C47</f>
        <v>0</v>
      </c>
      <c r="D46" s="46">
        <f t="shared" si="17"/>
        <v>200712.56400000001</v>
      </c>
      <c r="E46" s="18"/>
    </row>
    <row r="47" spans="1:5" s="3" customFormat="1" x14ac:dyDescent="0.2">
      <c r="A47" s="27" t="s">
        <v>11</v>
      </c>
      <c r="B47" s="10">
        <f>B48+B51</f>
        <v>200946.264</v>
      </c>
      <c r="C47" s="10">
        <f t="shared" ref="C47:D47" si="18">C48+C51</f>
        <v>0</v>
      </c>
      <c r="D47" s="45">
        <f t="shared" si="18"/>
        <v>200712.56400000001</v>
      </c>
      <c r="E47" s="18"/>
    </row>
    <row r="48" spans="1:5" s="3" customFormat="1" x14ac:dyDescent="0.2">
      <c r="A48" s="26" t="s">
        <v>25</v>
      </c>
      <c r="B48" s="10">
        <f>B49+B50</f>
        <v>106402.264</v>
      </c>
      <c r="C48" s="10">
        <f t="shared" ref="C48:D48" si="19">C49+C50</f>
        <v>0</v>
      </c>
      <c r="D48" s="45">
        <f t="shared" si="19"/>
        <v>106402.264</v>
      </c>
      <c r="E48" s="18"/>
    </row>
    <row r="49" spans="1:18" s="3" customFormat="1" ht="38.25" x14ac:dyDescent="0.2">
      <c r="A49" s="49" t="s">
        <v>23</v>
      </c>
      <c r="B49" s="11">
        <v>55869.5</v>
      </c>
      <c r="C49" s="11">
        <v>0</v>
      </c>
      <c r="D49" s="41">
        <v>55869.5</v>
      </c>
      <c r="E49" s="18"/>
      <c r="F49" s="3">
        <f>B49*100/B48</f>
        <v>52.507811299955051</v>
      </c>
      <c r="G49" s="3">
        <v>133395.20000000001</v>
      </c>
    </row>
    <row r="50" spans="1:18" s="3" customFormat="1" ht="38.25" x14ac:dyDescent="0.2">
      <c r="A50" s="49" t="s">
        <v>24</v>
      </c>
      <c r="B50" s="11">
        <v>50532.764000000003</v>
      </c>
      <c r="C50" s="11">
        <v>0</v>
      </c>
      <c r="D50" s="42">
        <v>50532.764000000003</v>
      </c>
      <c r="E50" s="18"/>
      <c r="F50" s="3">
        <f>B50*100/B48</f>
        <v>47.492188700044963</v>
      </c>
    </row>
    <row r="51" spans="1:18" s="3" customFormat="1" x14ac:dyDescent="0.2">
      <c r="A51" s="25" t="s">
        <v>38</v>
      </c>
      <c r="B51" s="10">
        <f>B52+B53+B54+B55+B56+B57</f>
        <v>94544</v>
      </c>
      <c r="C51" s="10">
        <f t="shared" ref="C51:D51" si="20">C52+C53+C54+C55+C56+C57</f>
        <v>0</v>
      </c>
      <c r="D51" s="45">
        <f t="shared" si="20"/>
        <v>94310.3</v>
      </c>
      <c r="E51" s="17"/>
    </row>
    <row r="52" spans="1:18" s="3" customFormat="1" ht="30.75" customHeight="1" x14ac:dyDescent="0.2">
      <c r="A52" s="47" t="s">
        <v>47</v>
      </c>
      <c r="B52" s="11">
        <v>29047</v>
      </c>
      <c r="C52" s="11">
        <v>0</v>
      </c>
      <c r="D52" s="39">
        <v>29047</v>
      </c>
      <c r="E52" s="17"/>
    </row>
    <row r="53" spans="1:18" s="3" customFormat="1" ht="25.5" x14ac:dyDescent="0.2">
      <c r="A53" s="47" t="s">
        <v>48</v>
      </c>
      <c r="B53" s="11">
        <v>9954</v>
      </c>
      <c r="C53" s="11">
        <v>0</v>
      </c>
      <c r="D53" s="39">
        <v>9954</v>
      </c>
      <c r="E53" s="17"/>
      <c r="J53" s="14"/>
      <c r="K53" s="14"/>
      <c r="L53" s="14"/>
      <c r="M53" s="14"/>
      <c r="N53" s="14"/>
      <c r="O53" s="14"/>
      <c r="P53" s="14"/>
      <c r="Q53" s="14"/>
      <c r="R53" s="14"/>
    </row>
    <row r="54" spans="1:18" s="3" customFormat="1" ht="25.5" x14ac:dyDescent="0.2">
      <c r="A54" s="49" t="s">
        <v>49</v>
      </c>
      <c r="B54" s="11">
        <v>11579</v>
      </c>
      <c r="C54" s="11">
        <v>0</v>
      </c>
      <c r="D54" s="42">
        <v>11404.9</v>
      </c>
      <c r="E54" s="18"/>
    </row>
    <row r="55" spans="1:18" s="3" customFormat="1" ht="25.5" x14ac:dyDescent="0.2">
      <c r="A55" s="49" t="s">
        <v>50</v>
      </c>
      <c r="B55" s="11">
        <v>3968</v>
      </c>
      <c r="C55" s="11">
        <v>0</v>
      </c>
      <c r="D55" s="42">
        <v>3908.4</v>
      </c>
      <c r="E55" s="18"/>
    </row>
    <row r="56" spans="1:18" s="3" customFormat="1" ht="25.5" x14ac:dyDescent="0.2">
      <c r="A56" s="49" t="s">
        <v>67</v>
      </c>
      <c r="B56" s="11">
        <v>38400</v>
      </c>
      <c r="C56" s="11">
        <v>0</v>
      </c>
      <c r="D56" s="42">
        <v>38400</v>
      </c>
      <c r="E56" s="18"/>
    </row>
    <row r="57" spans="1:18" s="3" customFormat="1" ht="25.5" x14ac:dyDescent="0.2">
      <c r="A57" s="49" t="s">
        <v>68</v>
      </c>
      <c r="B57" s="11">
        <v>1596</v>
      </c>
      <c r="C57" s="11">
        <v>0</v>
      </c>
      <c r="D57" s="42">
        <v>1596</v>
      </c>
      <c r="E57" s="18"/>
    </row>
    <row r="58" spans="1:18" s="3" customFormat="1" x14ac:dyDescent="0.2">
      <c r="A58" s="31" t="s">
        <v>73</v>
      </c>
      <c r="B58" s="32">
        <f>B59</f>
        <v>15446.5</v>
      </c>
      <c r="C58" s="32">
        <f t="shared" ref="C58:D60" si="21">C59</f>
        <v>0</v>
      </c>
      <c r="D58" s="46">
        <f t="shared" si="21"/>
        <v>15446.5</v>
      </c>
      <c r="E58" s="18"/>
    </row>
    <row r="59" spans="1:18" s="3" customFormat="1" x14ac:dyDescent="0.2">
      <c r="A59" s="27" t="s">
        <v>11</v>
      </c>
      <c r="B59" s="10">
        <f>B60</f>
        <v>15446.5</v>
      </c>
      <c r="C59" s="10">
        <f t="shared" si="21"/>
        <v>0</v>
      </c>
      <c r="D59" s="45">
        <f t="shared" si="21"/>
        <v>15446.5</v>
      </c>
      <c r="E59" s="18"/>
    </row>
    <row r="60" spans="1:18" s="3" customFormat="1" x14ac:dyDescent="0.2">
      <c r="A60" s="26" t="s">
        <v>66</v>
      </c>
      <c r="B60" s="10">
        <f>B61</f>
        <v>15446.5</v>
      </c>
      <c r="C60" s="10">
        <f t="shared" si="21"/>
        <v>0</v>
      </c>
      <c r="D60" s="45">
        <f t="shared" si="21"/>
        <v>15446.5</v>
      </c>
      <c r="E60" s="18"/>
    </row>
    <row r="61" spans="1:18" s="3" customFormat="1" x14ac:dyDescent="0.2">
      <c r="A61" s="49" t="s">
        <v>74</v>
      </c>
      <c r="B61" s="11">
        <v>15446.5</v>
      </c>
      <c r="C61" s="11">
        <v>0</v>
      </c>
      <c r="D61" s="41">
        <v>15446.5</v>
      </c>
      <c r="E61" s="18"/>
      <c r="F61" s="3">
        <f>B61*100/B60</f>
        <v>100</v>
      </c>
      <c r="G61" s="3">
        <v>133395.20000000001</v>
      </c>
    </row>
    <row r="62" spans="1:18" s="3" customFormat="1" x14ac:dyDescent="0.2">
      <c r="A62" s="30" t="s">
        <v>32</v>
      </c>
      <c r="B62" s="32">
        <f>B63</f>
        <v>2578.2357400000001</v>
      </c>
      <c r="C62" s="32">
        <f t="shared" ref="C62:D63" si="22">C63</f>
        <v>0</v>
      </c>
      <c r="D62" s="46">
        <f t="shared" si="22"/>
        <v>2578.2357400000001</v>
      </c>
      <c r="E62" s="18"/>
    </row>
    <row r="63" spans="1:18" s="3" customFormat="1" x14ac:dyDescent="0.2">
      <c r="A63" s="25" t="s">
        <v>11</v>
      </c>
      <c r="B63" s="10">
        <f>B64</f>
        <v>2578.2357400000001</v>
      </c>
      <c r="C63" s="10">
        <f t="shared" si="22"/>
        <v>0</v>
      </c>
      <c r="D63" s="45">
        <f t="shared" si="22"/>
        <v>2578.2357400000001</v>
      </c>
      <c r="E63" s="17"/>
    </row>
    <row r="64" spans="1:18" s="3" customFormat="1" x14ac:dyDescent="0.2">
      <c r="A64" s="25" t="s">
        <v>25</v>
      </c>
      <c r="B64" s="10">
        <f>B65+B66</f>
        <v>2578.2357400000001</v>
      </c>
      <c r="C64" s="10">
        <f t="shared" ref="C64:D64" si="23">C65+C66</f>
        <v>0</v>
      </c>
      <c r="D64" s="45">
        <f t="shared" si="23"/>
        <v>2578.2357400000001</v>
      </c>
      <c r="E64" s="38">
        <f t="shared" ref="E64:H64" si="24">E65+E66</f>
        <v>0</v>
      </c>
      <c r="F64" s="37">
        <f t="shared" si="24"/>
        <v>0</v>
      </c>
      <c r="G64" s="37">
        <f t="shared" si="24"/>
        <v>0</v>
      </c>
      <c r="H64" s="37">
        <f t="shared" si="24"/>
        <v>0</v>
      </c>
    </row>
    <row r="65" spans="1:8" s="3" customFormat="1" ht="30.75" customHeight="1" x14ac:dyDescent="0.2">
      <c r="A65" s="47" t="s">
        <v>31</v>
      </c>
      <c r="B65" s="11">
        <v>922.75</v>
      </c>
      <c r="C65" s="11">
        <v>0</v>
      </c>
      <c r="D65" s="39">
        <v>922.75</v>
      </c>
      <c r="E65" s="17"/>
    </row>
    <row r="66" spans="1:8" s="3" customFormat="1" ht="25.5" x14ac:dyDescent="0.2">
      <c r="A66" s="47" t="s">
        <v>40</v>
      </c>
      <c r="B66" s="11">
        <v>1655.4857400000001</v>
      </c>
      <c r="C66" s="11">
        <v>0</v>
      </c>
      <c r="D66" s="39">
        <v>1655.4857400000001</v>
      </c>
      <c r="E66" s="17"/>
    </row>
    <row r="67" spans="1:8" s="3" customFormat="1" x14ac:dyDescent="0.2">
      <c r="A67" s="30" t="s">
        <v>21</v>
      </c>
      <c r="B67" s="32">
        <f>B68+B71</f>
        <v>157523.76313999997</v>
      </c>
      <c r="C67" s="32">
        <f t="shared" ref="C67:D67" si="25">C68+C71</f>
        <v>0</v>
      </c>
      <c r="D67" s="46">
        <f t="shared" si="25"/>
        <v>157523.76313999997</v>
      </c>
      <c r="E67" s="18"/>
    </row>
    <row r="68" spans="1:8" s="3" customFormat="1" x14ac:dyDescent="0.2">
      <c r="A68" s="29" t="s">
        <v>12</v>
      </c>
      <c r="B68" s="10">
        <f>B69</f>
        <v>3020.4</v>
      </c>
      <c r="C68" s="10">
        <f t="shared" ref="C68:D68" si="26">C69</f>
        <v>0</v>
      </c>
      <c r="D68" s="45">
        <f t="shared" si="26"/>
        <v>3020.4</v>
      </c>
      <c r="E68" s="18"/>
    </row>
    <row r="69" spans="1:8" s="3" customFormat="1" x14ac:dyDescent="0.2">
      <c r="A69" s="29" t="s">
        <v>16</v>
      </c>
      <c r="B69" s="10">
        <f>B70</f>
        <v>3020.4</v>
      </c>
      <c r="C69" s="10">
        <f t="shared" ref="C69:D69" si="27">C70</f>
        <v>0</v>
      </c>
      <c r="D69" s="45">
        <f t="shared" si="27"/>
        <v>3020.4</v>
      </c>
      <c r="E69" s="18"/>
    </row>
    <row r="70" spans="1:8" s="3" customFormat="1" x14ac:dyDescent="0.2">
      <c r="A70" s="48" t="s">
        <v>72</v>
      </c>
      <c r="B70" s="11">
        <v>3020.4</v>
      </c>
      <c r="C70" s="11">
        <v>0</v>
      </c>
      <c r="D70" s="40">
        <v>3020.4</v>
      </c>
      <c r="E70" s="18"/>
    </row>
    <row r="71" spans="1:8" s="3" customFormat="1" x14ac:dyDescent="0.2">
      <c r="A71" s="6" t="s">
        <v>11</v>
      </c>
      <c r="B71" s="10">
        <f>B72+B81+B83</f>
        <v>154503.36313999997</v>
      </c>
      <c r="C71" s="10">
        <f t="shared" ref="C71:D71" si="28">C72+C81+C83</f>
        <v>0</v>
      </c>
      <c r="D71" s="45">
        <f t="shared" si="28"/>
        <v>154503.36313999997</v>
      </c>
      <c r="E71" s="18"/>
    </row>
    <row r="72" spans="1:8" s="3" customFormat="1" x14ac:dyDescent="0.2">
      <c r="A72" s="25" t="s">
        <v>38</v>
      </c>
      <c r="B72" s="10">
        <f>B73+B74+B75+B76+B77+B78+B79+B80</f>
        <v>122549.60999999999</v>
      </c>
      <c r="C72" s="10">
        <f t="shared" ref="C72:H72" si="29">C73+C74+C75+C76+C77+C78+C79+C80</f>
        <v>0</v>
      </c>
      <c r="D72" s="45">
        <f t="shared" si="29"/>
        <v>122549.60999999999</v>
      </c>
      <c r="E72" s="43">
        <f t="shared" si="29"/>
        <v>0</v>
      </c>
      <c r="F72" s="10">
        <f t="shared" si="29"/>
        <v>0</v>
      </c>
      <c r="G72" s="10">
        <f t="shared" si="29"/>
        <v>0</v>
      </c>
      <c r="H72" s="10">
        <f t="shared" si="29"/>
        <v>0</v>
      </c>
    </row>
    <row r="73" spans="1:8" s="3" customFormat="1" ht="25.5" x14ac:dyDescent="0.2">
      <c r="A73" s="47" t="s">
        <v>51</v>
      </c>
      <c r="B73" s="11">
        <v>23121.94</v>
      </c>
      <c r="C73" s="11">
        <v>0</v>
      </c>
      <c r="D73" s="39">
        <v>23121.94</v>
      </c>
      <c r="E73" s="17"/>
    </row>
    <row r="74" spans="1:8" s="3" customFormat="1" ht="25.5" x14ac:dyDescent="0.2">
      <c r="A74" s="47" t="s">
        <v>52</v>
      </c>
      <c r="B74" s="11">
        <v>10043.76</v>
      </c>
      <c r="C74" s="11">
        <v>0</v>
      </c>
      <c r="D74" s="39">
        <v>10043.76</v>
      </c>
      <c r="E74" s="17"/>
    </row>
    <row r="75" spans="1:8" s="3" customFormat="1" ht="25.5" x14ac:dyDescent="0.2">
      <c r="A75" s="47" t="s">
        <v>53</v>
      </c>
      <c r="B75" s="11">
        <v>20448.099999999999</v>
      </c>
      <c r="C75" s="11">
        <v>0</v>
      </c>
      <c r="D75" s="39">
        <v>20448.099999999999</v>
      </c>
      <c r="E75" s="17"/>
    </row>
    <row r="76" spans="1:8" s="3" customFormat="1" ht="25.5" x14ac:dyDescent="0.2">
      <c r="A76" s="47" t="s">
        <v>54</v>
      </c>
      <c r="B76" s="11">
        <v>16698.099999999999</v>
      </c>
      <c r="C76" s="11">
        <v>0</v>
      </c>
      <c r="D76" s="39">
        <v>16698.099999999999</v>
      </c>
      <c r="E76" s="17"/>
    </row>
    <row r="77" spans="1:8" s="3" customFormat="1" ht="63.75" x14ac:dyDescent="0.2">
      <c r="A77" s="47" t="s">
        <v>55</v>
      </c>
      <c r="B77" s="11">
        <v>5064.93</v>
      </c>
      <c r="C77" s="11">
        <v>0</v>
      </c>
      <c r="D77" s="39">
        <v>5064.93</v>
      </c>
      <c r="E77" s="17"/>
    </row>
    <row r="78" spans="1:8" s="3" customFormat="1" ht="63.75" x14ac:dyDescent="0.2">
      <c r="A78" s="47" t="s">
        <v>56</v>
      </c>
      <c r="B78" s="11">
        <v>3091.06</v>
      </c>
      <c r="C78" s="11">
        <v>0</v>
      </c>
      <c r="D78" s="39">
        <v>3091.06</v>
      </c>
      <c r="E78" s="17"/>
    </row>
    <row r="79" spans="1:8" s="3" customFormat="1" ht="102" x14ac:dyDescent="0.2">
      <c r="A79" s="47" t="s">
        <v>57</v>
      </c>
      <c r="B79" s="11">
        <v>5785.06</v>
      </c>
      <c r="C79" s="11">
        <v>0</v>
      </c>
      <c r="D79" s="39">
        <v>5785.06</v>
      </c>
      <c r="E79" s="17"/>
    </row>
    <row r="80" spans="1:8" s="3" customFormat="1" ht="127.5" x14ac:dyDescent="0.2">
      <c r="A80" s="47" t="s">
        <v>58</v>
      </c>
      <c r="B80" s="11">
        <v>38296.660000000003</v>
      </c>
      <c r="C80" s="11">
        <v>0</v>
      </c>
      <c r="D80" s="39">
        <v>38296.660000000003</v>
      </c>
      <c r="E80" s="17"/>
    </row>
    <row r="81" spans="1:5" s="3" customFormat="1" x14ac:dyDescent="0.2">
      <c r="A81" s="28" t="s">
        <v>15</v>
      </c>
      <c r="B81" s="10">
        <f>B82</f>
        <v>120.15313999999999</v>
      </c>
      <c r="C81" s="10">
        <f t="shared" ref="C81:D81" si="30">C82</f>
        <v>0</v>
      </c>
      <c r="D81" s="45">
        <f t="shared" si="30"/>
        <v>120.15313999999999</v>
      </c>
      <c r="E81" s="18"/>
    </row>
    <row r="82" spans="1:5" s="3" customFormat="1" ht="25.5" x14ac:dyDescent="0.2">
      <c r="A82" s="49" t="s">
        <v>20</v>
      </c>
      <c r="B82" s="11">
        <v>120.15313999999999</v>
      </c>
      <c r="C82" s="11">
        <v>0</v>
      </c>
      <c r="D82" s="40">
        <v>120.15313999999999</v>
      </c>
      <c r="E82" s="18"/>
    </row>
    <row r="83" spans="1:5" s="3" customFormat="1" x14ac:dyDescent="0.2">
      <c r="A83" s="28" t="s">
        <v>66</v>
      </c>
      <c r="B83" s="10">
        <f>B84+B85</f>
        <v>31833.599999999999</v>
      </c>
      <c r="C83" s="10">
        <f t="shared" ref="C83:D83" si="31">C84+C85</f>
        <v>0</v>
      </c>
      <c r="D83" s="45">
        <f t="shared" si="31"/>
        <v>31833.599999999999</v>
      </c>
      <c r="E83" s="18"/>
    </row>
    <row r="84" spans="1:5" s="3" customFormat="1" ht="25.5" x14ac:dyDescent="0.2">
      <c r="A84" s="49" t="s">
        <v>70</v>
      </c>
      <c r="B84" s="11">
        <v>15446.5</v>
      </c>
      <c r="C84" s="11">
        <v>0</v>
      </c>
      <c r="D84" s="40">
        <v>15446.5</v>
      </c>
      <c r="E84" s="18"/>
    </row>
    <row r="85" spans="1:5" s="3" customFormat="1" ht="25.5" x14ac:dyDescent="0.2">
      <c r="A85" s="49" t="s">
        <v>75</v>
      </c>
      <c r="B85" s="11">
        <v>16387.099999999999</v>
      </c>
      <c r="C85" s="11">
        <v>0</v>
      </c>
      <c r="D85" s="40">
        <v>16387.099999999999</v>
      </c>
      <c r="E85" s="18"/>
    </row>
    <row r="86" spans="1:5" s="3" customFormat="1" x14ac:dyDescent="0.2">
      <c r="A86" s="33" t="s">
        <v>4</v>
      </c>
      <c r="B86" s="32">
        <f>B87</f>
        <v>71988.677209999994</v>
      </c>
      <c r="C86" s="32">
        <f t="shared" ref="C86:D86" si="32">C87</f>
        <v>0</v>
      </c>
      <c r="D86" s="46">
        <f t="shared" si="32"/>
        <v>71988.677209999994</v>
      </c>
      <c r="E86" s="17"/>
    </row>
    <row r="87" spans="1:5" s="3" customFormat="1" x14ac:dyDescent="0.2">
      <c r="A87" s="27" t="s">
        <v>11</v>
      </c>
      <c r="B87" s="10">
        <f>B88+B91+B94+B96</f>
        <v>71988.677209999994</v>
      </c>
      <c r="C87" s="10">
        <f t="shared" ref="C87:D87" si="33">C88+C91+C94+C96</f>
        <v>0</v>
      </c>
      <c r="D87" s="45">
        <f t="shared" si="33"/>
        <v>71988.677209999994</v>
      </c>
      <c r="E87" s="17"/>
    </row>
    <row r="88" spans="1:5" s="3" customFormat="1" x14ac:dyDescent="0.2">
      <c r="A88" s="25" t="s">
        <v>25</v>
      </c>
      <c r="B88" s="10">
        <f>B89+B90</f>
        <v>3860.1813000000002</v>
      </c>
      <c r="C88" s="10">
        <f t="shared" ref="C88:D88" si="34">C89+C90</f>
        <v>0</v>
      </c>
      <c r="D88" s="45">
        <f t="shared" si="34"/>
        <v>3860.1813000000002</v>
      </c>
      <c r="E88" s="17"/>
    </row>
    <row r="89" spans="1:5" s="3" customFormat="1" ht="30.75" customHeight="1" x14ac:dyDescent="0.2">
      <c r="A89" s="47" t="s">
        <v>31</v>
      </c>
      <c r="B89" s="11">
        <v>1906.6704299999999</v>
      </c>
      <c r="C89" s="11">
        <v>0</v>
      </c>
      <c r="D89" s="39">
        <v>1906.6704299999999</v>
      </c>
      <c r="E89" s="17"/>
    </row>
    <row r="90" spans="1:5" s="3" customFormat="1" ht="25.5" x14ac:dyDescent="0.2">
      <c r="A90" s="47" t="s">
        <v>40</v>
      </c>
      <c r="B90" s="11">
        <v>1953.5108700000001</v>
      </c>
      <c r="C90" s="11">
        <v>0</v>
      </c>
      <c r="D90" s="39">
        <v>1953.5108700000001</v>
      </c>
      <c r="E90" s="17"/>
    </row>
    <row r="91" spans="1:5" s="3" customFormat="1" x14ac:dyDescent="0.2">
      <c r="A91" s="25" t="s">
        <v>38</v>
      </c>
      <c r="B91" s="10">
        <f>B92+B93</f>
        <v>20634</v>
      </c>
      <c r="C91" s="10">
        <f t="shared" ref="C91:D91" si="35">C92+C93</f>
        <v>0</v>
      </c>
      <c r="D91" s="45">
        <f t="shared" si="35"/>
        <v>20634</v>
      </c>
      <c r="E91" s="17"/>
    </row>
    <row r="92" spans="1:5" s="3" customFormat="1" ht="25.5" x14ac:dyDescent="0.2">
      <c r="A92" s="47" t="s">
        <v>59</v>
      </c>
      <c r="B92" s="11">
        <v>11229</v>
      </c>
      <c r="C92" s="11">
        <v>0</v>
      </c>
      <c r="D92" s="39">
        <v>11229</v>
      </c>
      <c r="E92" s="17"/>
    </row>
    <row r="93" spans="1:5" s="3" customFormat="1" ht="25.5" x14ac:dyDescent="0.2">
      <c r="A93" s="47" t="s">
        <v>60</v>
      </c>
      <c r="B93" s="11">
        <v>9405</v>
      </c>
      <c r="C93" s="11">
        <v>0</v>
      </c>
      <c r="D93" s="39">
        <v>9405</v>
      </c>
      <c r="E93" s="17"/>
    </row>
    <row r="94" spans="1:5" s="3" customFormat="1" x14ac:dyDescent="0.2">
      <c r="A94" s="28" t="s">
        <v>15</v>
      </c>
      <c r="B94" s="10">
        <f>B95</f>
        <v>25991.495910000001</v>
      </c>
      <c r="C94" s="10">
        <f t="shared" ref="C94:D94" si="36">C95</f>
        <v>0</v>
      </c>
      <c r="D94" s="45">
        <f t="shared" si="36"/>
        <v>25991.495910000001</v>
      </c>
      <c r="E94" s="17"/>
    </row>
    <row r="95" spans="1:5" s="3" customFormat="1" x14ac:dyDescent="0.2">
      <c r="A95" s="49" t="s">
        <v>19</v>
      </c>
      <c r="B95" s="11">
        <v>25991.495910000001</v>
      </c>
      <c r="C95" s="11">
        <v>0</v>
      </c>
      <c r="D95" s="40">
        <v>25991.495910000001</v>
      </c>
      <c r="E95" s="17"/>
    </row>
    <row r="96" spans="1:5" s="3" customFormat="1" x14ac:dyDescent="0.2">
      <c r="A96" s="28" t="s">
        <v>18</v>
      </c>
      <c r="B96" s="10">
        <f>B97</f>
        <v>21503</v>
      </c>
      <c r="C96" s="10">
        <f t="shared" ref="C96:D96" si="37">C97</f>
        <v>0</v>
      </c>
      <c r="D96" s="45">
        <f t="shared" si="37"/>
        <v>21503</v>
      </c>
      <c r="E96" s="17"/>
    </row>
    <row r="97" spans="1:8" s="3" customFormat="1" ht="25.5" x14ac:dyDescent="0.2">
      <c r="A97" s="49" t="s">
        <v>71</v>
      </c>
      <c r="B97" s="11">
        <v>21503</v>
      </c>
      <c r="C97" s="11">
        <v>0</v>
      </c>
      <c r="D97" s="40">
        <v>21503</v>
      </c>
      <c r="E97" s="17"/>
    </row>
    <row r="98" spans="1:8" s="3" customFormat="1" x14ac:dyDescent="0.2">
      <c r="A98" s="30" t="s">
        <v>33</v>
      </c>
      <c r="B98" s="32">
        <f>B99+B103</f>
        <v>132174.96739999999</v>
      </c>
      <c r="C98" s="32">
        <f t="shared" ref="C98:D98" si="38">C99+C103</f>
        <v>4159.4839999999995</v>
      </c>
      <c r="D98" s="46">
        <f t="shared" si="38"/>
        <v>132175.01740000001</v>
      </c>
      <c r="E98" s="18"/>
    </row>
    <row r="99" spans="1:8" s="3" customFormat="1" x14ac:dyDescent="0.2">
      <c r="A99" s="29" t="s">
        <v>12</v>
      </c>
      <c r="B99" s="10">
        <f>B100</f>
        <v>79551.45</v>
      </c>
      <c r="C99" s="10">
        <f t="shared" ref="C99:D99" si="39">C100</f>
        <v>0</v>
      </c>
      <c r="D99" s="45">
        <f t="shared" si="39"/>
        <v>79551.5</v>
      </c>
      <c r="E99" s="18"/>
    </row>
    <row r="100" spans="1:8" s="3" customFormat="1" x14ac:dyDescent="0.2">
      <c r="A100" s="29" t="s">
        <v>16</v>
      </c>
      <c r="B100" s="10">
        <f>B101+B102</f>
        <v>79551.45</v>
      </c>
      <c r="C100" s="10">
        <f t="shared" ref="C100:D100" si="40">C101+C102</f>
        <v>0</v>
      </c>
      <c r="D100" s="45">
        <f t="shared" si="40"/>
        <v>79551.5</v>
      </c>
      <c r="E100" s="18"/>
    </row>
    <row r="101" spans="1:8" s="3" customFormat="1" ht="25.5" x14ac:dyDescent="0.2">
      <c r="A101" s="48" t="s">
        <v>36</v>
      </c>
      <c r="B101" s="11">
        <v>58731.353999999999</v>
      </c>
      <c r="C101" s="11">
        <v>0</v>
      </c>
      <c r="D101" s="40">
        <v>58731.4</v>
      </c>
      <c r="E101" s="18"/>
    </row>
    <row r="102" spans="1:8" s="3" customFormat="1" ht="25.5" x14ac:dyDescent="0.2">
      <c r="A102" s="48" t="s">
        <v>37</v>
      </c>
      <c r="B102" s="11">
        <v>20820.096000000001</v>
      </c>
      <c r="C102" s="11">
        <v>0</v>
      </c>
      <c r="D102" s="40">
        <v>20820.099999999999</v>
      </c>
      <c r="E102" s="18"/>
    </row>
    <row r="103" spans="1:8" s="3" customFormat="1" x14ac:dyDescent="0.2">
      <c r="A103" s="25" t="s">
        <v>11</v>
      </c>
      <c r="B103" s="10">
        <f>B104+B107</f>
        <v>52623.517399999997</v>
      </c>
      <c r="C103" s="10">
        <f t="shared" ref="C103:D103" si="41">C104+C107</f>
        <v>4159.4839999999995</v>
      </c>
      <c r="D103" s="45">
        <f t="shared" si="41"/>
        <v>52623.517399999997</v>
      </c>
      <c r="E103" s="17"/>
    </row>
    <row r="104" spans="1:8" s="3" customFormat="1" x14ac:dyDescent="0.2">
      <c r="A104" s="25" t="s">
        <v>25</v>
      </c>
      <c r="B104" s="10">
        <f>B105+B106</f>
        <v>44819.3174</v>
      </c>
      <c r="C104" s="10">
        <f t="shared" ref="C104:D104" si="42">C105+C106</f>
        <v>4159.4839999999995</v>
      </c>
      <c r="D104" s="45">
        <f t="shared" si="42"/>
        <v>44819.3174</v>
      </c>
      <c r="E104" s="38">
        <f t="shared" ref="E104" si="43">E105+E106</f>
        <v>0</v>
      </c>
      <c r="F104" s="37">
        <f t="shared" ref="F104" si="44">F105+F106</f>
        <v>0</v>
      </c>
      <c r="G104" s="37">
        <f t="shared" ref="G104" si="45">G105+G106</f>
        <v>0</v>
      </c>
      <c r="H104" s="37">
        <f t="shared" ref="H104" si="46">H105+H106</f>
        <v>0</v>
      </c>
    </row>
    <row r="105" spans="1:8" s="3" customFormat="1" ht="30.75" customHeight="1" x14ac:dyDescent="0.2">
      <c r="A105" s="47" t="s">
        <v>31</v>
      </c>
      <c r="B105" s="11">
        <v>23227.45565</v>
      </c>
      <c r="C105" s="11">
        <v>3921.68</v>
      </c>
      <c r="D105" s="39">
        <v>23227.45565</v>
      </c>
      <c r="E105" s="17"/>
    </row>
    <row r="106" spans="1:8" s="3" customFormat="1" ht="25.5" x14ac:dyDescent="0.2">
      <c r="A106" s="47" t="s">
        <v>40</v>
      </c>
      <c r="B106" s="11">
        <v>21591.86175</v>
      </c>
      <c r="C106" s="11">
        <v>237.804</v>
      </c>
      <c r="D106" s="39">
        <v>21591.86175</v>
      </c>
      <c r="E106" s="17"/>
    </row>
    <row r="107" spans="1:8" s="3" customFormat="1" x14ac:dyDescent="0.2">
      <c r="A107" s="25" t="s">
        <v>66</v>
      </c>
      <c r="B107" s="10">
        <f>B108</f>
        <v>7804.2</v>
      </c>
      <c r="C107" s="10">
        <f t="shared" ref="C107:D107" si="47">C108</f>
        <v>0</v>
      </c>
      <c r="D107" s="45">
        <f t="shared" si="47"/>
        <v>7804.2</v>
      </c>
      <c r="E107" s="38"/>
      <c r="F107" s="37"/>
      <c r="G107" s="37"/>
      <c r="H107" s="37"/>
    </row>
    <row r="108" spans="1:8" s="3" customFormat="1" x14ac:dyDescent="0.2">
      <c r="A108" s="48" t="s">
        <v>69</v>
      </c>
      <c r="B108" s="11">
        <v>7804.2</v>
      </c>
      <c r="C108" s="11">
        <v>0</v>
      </c>
      <c r="D108" s="40">
        <v>7804.2</v>
      </c>
      <c r="E108" s="18"/>
    </row>
    <row r="109" spans="1:8" s="3" customFormat="1" x14ac:dyDescent="0.2">
      <c r="A109" s="30" t="s">
        <v>34</v>
      </c>
      <c r="B109" s="32">
        <f>B110</f>
        <v>12823.19382</v>
      </c>
      <c r="C109" s="32">
        <f t="shared" ref="C109:D109" si="48">C110</f>
        <v>0</v>
      </c>
      <c r="D109" s="46">
        <f t="shared" si="48"/>
        <v>12823.19382</v>
      </c>
      <c r="E109" s="18"/>
    </row>
    <row r="110" spans="1:8" s="3" customFormat="1" x14ac:dyDescent="0.2">
      <c r="A110" s="25" t="s">
        <v>11</v>
      </c>
      <c r="B110" s="10">
        <f>B111</f>
        <v>12823.19382</v>
      </c>
      <c r="C110" s="10">
        <f t="shared" ref="C110:D110" si="49">C111</f>
        <v>0</v>
      </c>
      <c r="D110" s="45">
        <f t="shared" si="49"/>
        <v>12823.19382</v>
      </c>
      <c r="E110" s="17"/>
    </row>
    <row r="111" spans="1:8" s="3" customFormat="1" x14ac:dyDescent="0.2">
      <c r="A111" s="25" t="s">
        <v>25</v>
      </c>
      <c r="B111" s="10">
        <f>B112+B113</f>
        <v>12823.19382</v>
      </c>
      <c r="C111" s="10">
        <f t="shared" ref="C111:D111" si="50">C112+C113</f>
        <v>0</v>
      </c>
      <c r="D111" s="45">
        <f t="shared" si="50"/>
        <v>12823.19382</v>
      </c>
      <c r="E111" s="38">
        <f t="shared" ref="E111" si="51">E112+E113</f>
        <v>0</v>
      </c>
      <c r="F111" s="37">
        <f t="shared" ref="F111" si="52">F112+F113</f>
        <v>0</v>
      </c>
      <c r="G111" s="37">
        <f t="shared" ref="G111" si="53">G112+G113</f>
        <v>0</v>
      </c>
      <c r="H111" s="37">
        <f t="shared" ref="H111" si="54">H112+H113</f>
        <v>0</v>
      </c>
    </row>
    <row r="112" spans="1:8" s="3" customFormat="1" ht="30.75" customHeight="1" x14ac:dyDescent="0.2">
      <c r="A112" s="47" t="s">
        <v>31</v>
      </c>
      <c r="B112" s="11">
        <v>9853.8889199999994</v>
      </c>
      <c r="C112" s="11">
        <v>0</v>
      </c>
      <c r="D112" s="39">
        <v>9853.8889199999994</v>
      </c>
      <c r="E112" s="17"/>
    </row>
    <row r="113" spans="1:43" s="3" customFormat="1" ht="26.25" thickBot="1" x14ac:dyDescent="0.25">
      <c r="A113" s="58" t="s">
        <v>40</v>
      </c>
      <c r="B113" s="34">
        <v>2969.3049000000001</v>
      </c>
      <c r="C113" s="34">
        <v>0</v>
      </c>
      <c r="D113" s="59">
        <v>2969.3049000000001</v>
      </c>
      <c r="E113" s="17"/>
    </row>
    <row r="114" spans="1:43" s="3" customFormat="1" x14ac:dyDescent="0.2">
      <c r="A114" s="54" t="s">
        <v>6</v>
      </c>
      <c r="B114" s="55">
        <f>B115+B116</f>
        <v>2137818.0222300002</v>
      </c>
      <c r="C114" s="55">
        <f t="shared" ref="C114:D114" si="55">C115+C116</f>
        <v>319743.67300000001</v>
      </c>
      <c r="D114" s="56">
        <f t="shared" si="55"/>
        <v>2044243.2665400004</v>
      </c>
      <c r="E114" s="17"/>
    </row>
    <row r="115" spans="1:43" s="3" customFormat="1" x14ac:dyDescent="0.2">
      <c r="A115" s="19" t="s">
        <v>30</v>
      </c>
      <c r="B115" s="11">
        <f>B13+B24+B28+B49+B52+B54+B56+B65+B89+B92+B105+B112</f>
        <v>314870.38832000003</v>
      </c>
      <c r="C115" s="11">
        <f>C13+C24+C28+C49+C52+C54+C56+C65+C89+C92+C105+C112</f>
        <v>9165.1569999999992</v>
      </c>
      <c r="D115" s="40">
        <f>D13+D24+D28+D49+D52+D54+D56+D65+D89+D92+D105+D112</f>
        <v>314696.28832000005</v>
      </c>
      <c r="E115" s="17"/>
    </row>
    <row r="116" spans="1:43" s="3" customFormat="1" ht="13.5" thickBot="1" x14ac:dyDescent="0.25">
      <c r="A116" s="20" t="s">
        <v>5</v>
      </c>
      <c r="B116" s="34">
        <f>B9+B14+B16+B20+B21+B25+B29+B31+B32+B33+B35+B39+B43+B45+B50+B53+B55+B57+B61+B66+B70+B73+B74+B75+B76+B77+B78+B79+B80+B82+B84+B85+B90+B93+B95+B97+B101+B102+B106+B108+B113</f>
        <v>1822947.6339100003</v>
      </c>
      <c r="C116" s="34">
        <f t="shared" ref="C116:D116" si="56">C9+C14+C16+C20+C21+C25+C29+C31+C32+C33+C35+C39+C43+C45+C50+C53+C55+C57+C61+C66+C70+C73+C74+C75+C76+C77+C78+C79+C80+C82+C84+C85+C90+C93+C95+C97+C101+C102+C106+C108+C113</f>
        <v>310578.516</v>
      </c>
      <c r="D116" s="57">
        <f t="shared" si="56"/>
        <v>1729546.9782200004</v>
      </c>
      <c r="E116" s="53" t="e">
        <f>E9+E14+E16+E20+E21+E25+E29+E31+E32+E33+E39+E50+E53+E55+E66+#REF!+E73+E74+E75+E76+E77+E78+E79+E80+E82+E90+E93+E95+E101+E102+E106+#REF!+E113</f>
        <v>#REF!</v>
      </c>
      <c r="F116" s="34" t="e">
        <f>F9+F14+F16+F20+F21+F25+F29+F31+F32+F33+F39+F50+F53+F55+F66+#REF!+F73+F74+F75+F76+F77+F78+F79+F80+F82+F90+F93+F95+F101+F102+F106+#REF!+F113</f>
        <v>#REF!</v>
      </c>
      <c r="G116" s="34" t="e">
        <f>G9+G14+G16+G20+G21+G25+G29+G31+G32+G33+G39+G50+G53+G55+G66+#REF!+G73+G74+G75+G76+G77+G78+G79+G80+G82+G90+G93+G95+G101+G102+G106+#REF!+G113</f>
        <v>#REF!</v>
      </c>
      <c r="H116" s="34" t="e">
        <f>H9+H14+H16+H20+H21+H25+H29+H31+H32+H33+H39+H50+H53+H55+H66+#REF!+H73+H74+H75+H76+H77+H78+H79+H80+H82+H90+H93+H95+H101+H102+H106+#REF!+H113</f>
        <v>#REF!</v>
      </c>
    </row>
    <row r="117" spans="1:43" s="3" customFormat="1" x14ac:dyDescent="0.2">
      <c r="A117" s="21"/>
      <c r="B117" s="22"/>
      <c r="C117" s="22"/>
      <c r="D117" s="12"/>
      <c r="E117" s="17"/>
    </row>
    <row r="118" spans="1:43" s="3" customFormat="1" x14ac:dyDescent="0.2">
      <c r="A118" s="21"/>
      <c r="B118" s="22"/>
      <c r="C118" s="22"/>
      <c r="D118" s="12"/>
      <c r="E118" s="17"/>
    </row>
    <row r="119" spans="1:43" s="17" customFormat="1" ht="20.25" x14ac:dyDescent="0.3">
      <c r="A119" s="7"/>
      <c r="B119" s="23"/>
      <c r="C119" s="23"/>
      <c r="D119" s="5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</row>
    <row r="120" spans="1:43" s="17" customFormat="1" x14ac:dyDescent="0.2">
      <c r="A120" s="24"/>
      <c r="B120" s="22"/>
      <c r="C120" s="22"/>
      <c r="D120" s="12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</row>
    <row r="121" spans="1:43" s="17" customFormat="1" x14ac:dyDescent="0.2">
      <c r="A121" s="24"/>
      <c r="B121" s="22"/>
      <c r="C121" s="22"/>
      <c r="D121" s="12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</row>
    <row r="122" spans="1:43" s="3" customFormat="1" x14ac:dyDescent="0.2">
      <c r="A122" s="24"/>
      <c r="B122" s="13"/>
      <c r="C122" s="13"/>
      <c r="D122" s="13"/>
      <c r="E122" s="17"/>
    </row>
    <row r="123" spans="1:43" x14ac:dyDescent="0.2">
      <c r="E123" s="17"/>
      <c r="Q123" s="3"/>
    </row>
    <row r="124" spans="1:43" s="3" customFormat="1" x14ac:dyDescent="0.2">
      <c r="A124" s="14"/>
      <c r="B124" s="15"/>
      <c r="C124" s="15"/>
      <c r="D124" s="15"/>
      <c r="E124" s="17"/>
    </row>
    <row r="125" spans="1:43" s="3" customFormat="1" x14ac:dyDescent="0.2">
      <c r="A125" s="14"/>
      <c r="B125" s="4"/>
      <c r="C125" s="4"/>
      <c r="D125" s="4"/>
      <c r="E125" s="17"/>
    </row>
    <row r="126" spans="1:43" s="3" customFormat="1" x14ac:dyDescent="0.2">
      <c r="A126" s="14"/>
      <c r="B126" s="15"/>
      <c r="C126" s="15"/>
      <c r="D126" s="15"/>
      <c r="E126" s="17"/>
    </row>
    <row r="127" spans="1:43" s="3" customFormat="1" x14ac:dyDescent="0.2">
      <c r="A127" s="24"/>
      <c r="B127" s="15"/>
      <c r="C127" s="15"/>
      <c r="D127" s="15"/>
      <c r="E127" s="17"/>
    </row>
    <row r="128" spans="1:43" ht="15" customHeight="1" x14ac:dyDescent="0.2">
      <c r="E128" s="17"/>
    </row>
    <row r="129" spans="1:6" s="3" customFormat="1" x14ac:dyDescent="0.2">
      <c r="A129" s="14"/>
      <c r="B129" s="15"/>
      <c r="C129" s="15"/>
      <c r="D129" s="15"/>
      <c r="E129" s="17"/>
    </row>
    <row r="130" spans="1:6" s="3" customFormat="1" x14ac:dyDescent="0.2">
      <c r="A130" s="14"/>
      <c r="B130" s="15"/>
      <c r="C130" s="15"/>
      <c r="D130" s="15"/>
      <c r="E130" s="17"/>
    </row>
    <row r="131" spans="1:6" s="3" customFormat="1" ht="15" customHeight="1" x14ac:dyDescent="0.2">
      <c r="A131" s="14"/>
      <c r="B131" s="15"/>
      <c r="C131" s="15"/>
      <c r="D131" s="15"/>
    </row>
    <row r="132" spans="1:6" s="3" customFormat="1" ht="15" customHeight="1" x14ac:dyDescent="0.2">
      <c r="A132" s="14"/>
      <c r="B132" s="15"/>
      <c r="C132" s="15"/>
      <c r="D132" s="15"/>
      <c r="F132" s="16"/>
    </row>
    <row r="133" spans="1:6" s="3" customFormat="1" ht="15" customHeight="1" x14ac:dyDescent="0.2">
      <c r="A133" s="14"/>
      <c r="B133" s="15"/>
      <c r="C133" s="15"/>
      <c r="D133" s="15"/>
    </row>
    <row r="134" spans="1:6" s="3" customFormat="1" ht="15" customHeight="1" x14ac:dyDescent="0.2">
      <c r="A134" s="14"/>
      <c r="B134" s="15"/>
      <c r="C134" s="15"/>
      <c r="D134" s="15"/>
    </row>
    <row r="135" spans="1:6" s="3" customFormat="1" x14ac:dyDescent="0.2">
      <c r="A135" s="14"/>
      <c r="B135" s="15"/>
      <c r="C135" s="15"/>
      <c r="D135" s="15"/>
    </row>
    <row r="136" spans="1:6" s="3" customFormat="1" x14ac:dyDescent="0.2">
      <c r="A136" s="14"/>
      <c r="B136" s="15"/>
      <c r="C136" s="15"/>
      <c r="D136" s="15"/>
    </row>
    <row r="137" spans="1:6" s="3" customFormat="1" x14ac:dyDescent="0.2">
      <c r="A137" s="14"/>
      <c r="B137" s="15"/>
      <c r="C137" s="15"/>
      <c r="D137" s="15"/>
    </row>
    <row r="138" spans="1:6" s="3" customFormat="1" x14ac:dyDescent="0.2">
      <c r="A138" s="14"/>
      <c r="B138" s="15"/>
      <c r="C138" s="15"/>
      <c r="D138" s="15"/>
    </row>
    <row r="139" spans="1:6" s="3" customFormat="1" x14ac:dyDescent="0.2">
      <c r="A139" s="14"/>
      <c r="B139" s="15"/>
      <c r="C139" s="15"/>
      <c r="D139" s="15"/>
    </row>
    <row r="140" spans="1:6" s="3" customFormat="1" x14ac:dyDescent="0.2">
      <c r="A140" s="14"/>
      <c r="B140" s="15"/>
      <c r="C140" s="15"/>
      <c r="D140" s="15"/>
    </row>
    <row r="141" spans="1:6" s="3" customFormat="1" x14ac:dyDescent="0.2">
      <c r="A141" s="14"/>
      <c r="B141" s="15"/>
      <c r="C141" s="15"/>
      <c r="D141" s="15"/>
    </row>
    <row r="142" spans="1:6" s="3" customFormat="1" x14ac:dyDescent="0.2">
      <c r="A142" s="14"/>
      <c r="B142" s="15"/>
      <c r="C142" s="15"/>
      <c r="D142" s="15"/>
    </row>
    <row r="143" spans="1:6" s="3" customFormat="1" x14ac:dyDescent="0.2">
      <c r="A143" s="14"/>
      <c r="B143" s="15"/>
      <c r="C143" s="15"/>
      <c r="D143" s="15"/>
    </row>
    <row r="144" spans="1:6" s="3" customFormat="1" x14ac:dyDescent="0.2">
      <c r="A144" s="14"/>
      <c r="B144" s="15"/>
      <c r="C144" s="15"/>
      <c r="D144" s="15"/>
    </row>
    <row r="145" spans="1:4" s="3" customFormat="1" x14ac:dyDescent="0.2">
      <c r="A145" s="14"/>
      <c r="B145" s="15"/>
      <c r="C145" s="15"/>
      <c r="D145" s="15"/>
    </row>
    <row r="146" spans="1:4" s="3" customFormat="1" x14ac:dyDescent="0.2">
      <c r="A146" s="14"/>
      <c r="B146" s="15"/>
      <c r="C146" s="15"/>
      <c r="D146" s="15"/>
    </row>
    <row r="147" spans="1:4" s="3" customFormat="1" x14ac:dyDescent="0.2">
      <c r="A147" s="14"/>
      <c r="B147" s="15"/>
      <c r="C147" s="15"/>
      <c r="D147" s="15"/>
    </row>
    <row r="148" spans="1:4" s="3" customFormat="1" x14ac:dyDescent="0.2">
      <c r="A148" s="14"/>
      <c r="B148" s="15"/>
      <c r="C148" s="15"/>
      <c r="D148" s="15"/>
    </row>
    <row r="149" spans="1:4" s="3" customFormat="1" x14ac:dyDescent="0.2">
      <c r="A149" s="14"/>
      <c r="B149" s="15"/>
      <c r="C149" s="15"/>
      <c r="D149" s="15"/>
    </row>
    <row r="150" spans="1:4" s="3" customFormat="1" x14ac:dyDescent="0.2">
      <c r="A150" s="14"/>
      <c r="B150" s="15"/>
      <c r="C150" s="15"/>
      <c r="D150" s="15"/>
    </row>
    <row r="151" spans="1:4" s="3" customFormat="1" x14ac:dyDescent="0.2">
      <c r="A151" s="14"/>
      <c r="B151" s="15"/>
      <c r="C151" s="15"/>
      <c r="D151" s="15"/>
    </row>
    <row r="152" spans="1:4" s="3" customFormat="1" x14ac:dyDescent="0.2">
      <c r="A152" s="14"/>
      <c r="B152" s="15"/>
      <c r="C152" s="15"/>
      <c r="D152" s="15"/>
    </row>
    <row r="153" spans="1:4" s="3" customFormat="1" x14ac:dyDescent="0.2">
      <c r="A153" s="14"/>
      <c r="B153" s="15"/>
      <c r="C153" s="15"/>
      <c r="D153" s="15"/>
    </row>
    <row r="154" spans="1:4" s="3" customFormat="1" x14ac:dyDescent="0.2">
      <c r="A154" s="14"/>
      <c r="B154" s="15"/>
      <c r="C154" s="15"/>
      <c r="D154" s="15"/>
    </row>
    <row r="155" spans="1:4" s="3" customFormat="1" x14ac:dyDescent="0.2">
      <c r="A155" s="14"/>
      <c r="B155" s="15"/>
      <c r="C155" s="15"/>
      <c r="D155" s="15"/>
    </row>
    <row r="156" spans="1:4" s="3" customFormat="1" x14ac:dyDescent="0.2">
      <c r="A156" s="14"/>
      <c r="B156" s="15"/>
      <c r="C156" s="15"/>
      <c r="D156" s="15"/>
    </row>
    <row r="157" spans="1:4" s="3" customFormat="1" x14ac:dyDescent="0.2">
      <c r="A157" s="14"/>
      <c r="B157" s="15"/>
      <c r="C157" s="15"/>
      <c r="D157" s="15"/>
    </row>
    <row r="158" spans="1:4" s="3" customFormat="1" x14ac:dyDescent="0.2">
      <c r="A158" s="14"/>
      <c r="B158" s="15"/>
      <c r="C158" s="15"/>
      <c r="D158" s="15"/>
    </row>
    <row r="159" spans="1:4" s="3" customFormat="1" x14ac:dyDescent="0.2">
      <c r="A159" s="14"/>
      <c r="B159" s="15"/>
      <c r="C159" s="15"/>
      <c r="D159" s="15"/>
    </row>
    <row r="160" spans="1:4" s="3" customFormat="1" x14ac:dyDescent="0.2">
      <c r="A160" s="14"/>
      <c r="B160" s="15"/>
      <c r="C160" s="15"/>
      <c r="D160" s="15"/>
    </row>
    <row r="161" spans="1:4" s="3" customFormat="1" x14ac:dyDescent="0.2">
      <c r="A161" s="14"/>
      <c r="B161" s="15"/>
      <c r="C161" s="15"/>
      <c r="D161" s="15"/>
    </row>
    <row r="162" spans="1:4" s="3" customFormat="1" x14ac:dyDescent="0.2">
      <c r="A162" s="14"/>
      <c r="B162" s="15"/>
      <c r="C162" s="15"/>
      <c r="D162" s="15"/>
    </row>
    <row r="163" spans="1:4" s="3" customFormat="1" x14ac:dyDescent="0.2">
      <c r="A163" s="14"/>
      <c r="B163" s="15"/>
      <c r="C163" s="15"/>
      <c r="D163" s="15"/>
    </row>
    <row r="164" spans="1:4" s="3" customFormat="1" x14ac:dyDescent="0.2">
      <c r="A164" s="14"/>
      <c r="B164" s="15"/>
      <c r="C164" s="15"/>
      <c r="D164" s="15"/>
    </row>
    <row r="165" spans="1:4" s="3" customFormat="1" x14ac:dyDescent="0.2">
      <c r="A165" s="14"/>
      <c r="B165" s="15"/>
      <c r="C165" s="15"/>
      <c r="D165" s="15"/>
    </row>
    <row r="166" spans="1:4" s="3" customFormat="1" x14ac:dyDescent="0.2">
      <c r="A166" s="14"/>
      <c r="B166" s="15"/>
      <c r="C166" s="15"/>
      <c r="D166" s="15"/>
    </row>
    <row r="167" spans="1:4" s="3" customFormat="1" x14ac:dyDescent="0.2">
      <c r="A167" s="14"/>
      <c r="B167" s="15"/>
      <c r="C167" s="15"/>
      <c r="D167" s="15"/>
    </row>
    <row r="168" spans="1:4" s="3" customFormat="1" x14ac:dyDescent="0.2">
      <c r="A168" s="14"/>
      <c r="B168" s="15"/>
      <c r="C168" s="15"/>
      <c r="D168" s="15"/>
    </row>
    <row r="169" spans="1:4" s="3" customFormat="1" x14ac:dyDescent="0.2">
      <c r="A169" s="14"/>
      <c r="B169" s="15"/>
      <c r="C169" s="15"/>
      <c r="D169" s="15"/>
    </row>
    <row r="170" spans="1:4" s="3" customFormat="1" x14ac:dyDescent="0.2">
      <c r="A170" s="14"/>
      <c r="B170" s="15"/>
      <c r="C170" s="15"/>
      <c r="D170" s="15"/>
    </row>
    <row r="172" spans="1:4" s="3" customFormat="1" x14ac:dyDescent="0.2">
      <c r="A172" s="14"/>
      <c r="B172" s="15"/>
      <c r="C172" s="15"/>
      <c r="D172" s="15"/>
    </row>
    <row r="173" spans="1:4" s="3" customFormat="1" x14ac:dyDescent="0.2">
      <c r="A173" s="14"/>
      <c r="B173" s="15"/>
      <c r="C173" s="15"/>
      <c r="D173" s="15"/>
    </row>
    <row r="174" spans="1:4" s="3" customFormat="1" x14ac:dyDescent="0.2">
      <c r="A174" s="14"/>
      <c r="B174" s="15"/>
      <c r="C174" s="15"/>
      <c r="D174" s="15"/>
    </row>
    <row r="177" spans="1:4" s="1" customFormat="1" ht="15" x14ac:dyDescent="0.25">
      <c r="A177" s="14"/>
      <c r="B177" s="15"/>
      <c r="C177" s="15"/>
      <c r="D177" s="15"/>
    </row>
    <row r="178" spans="1:4" s="1" customFormat="1" ht="15" x14ac:dyDescent="0.25">
      <c r="A178" s="14"/>
      <c r="B178" s="15"/>
      <c r="C178" s="15"/>
      <c r="D178" s="15"/>
    </row>
    <row r="179" spans="1:4" s="1" customFormat="1" ht="15" x14ac:dyDescent="0.25">
      <c r="A179" s="14"/>
      <c r="B179" s="15"/>
      <c r="C179" s="15"/>
      <c r="D179" s="15"/>
    </row>
    <row r="180" spans="1:4" s="1" customFormat="1" ht="15" x14ac:dyDescent="0.25">
      <c r="A180" s="14"/>
      <c r="B180" s="15"/>
      <c r="C180" s="15"/>
      <c r="D180" s="15"/>
    </row>
    <row r="181" spans="1:4" s="1" customFormat="1" ht="15" x14ac:dyDescent="0.25">
      <c r="A181" s="14"/>
      <c r="B181" s="15"/>
      <c r="C181" s="15"/>
      <c r="D181" s="15"/>
    </row>
    <row r="182" spans="1:4" s="1" customFormat="1" ht="15" x14ac:dyDescent="0.25">
      <c r="A182" s="14"/>
      <c r="B182" s="15"/>
      <c r="C182" s="15"/>
      <c r="D182" s="15"/>
    </row>
    <row r="186" spans="1:4" hidden="1" x14ac:dyDescent="0.2"/>
    <row r="187" spans="1:4" s="3" customFormat="1" hidden="1" x14ac:dyDescent="0.2">
      <c r="A187" s="14"/>
      <c r="B187" s="15"/>
      <c r="C187" s="15"/>
      <c r="D187" s="15"/>
    </row>
    <row r="188" spans="1:4" hidden="1" x14ac:dyDescent="0.2"/>
    <row r="189" spans="1:4" hidden="1" x14ac:dyDescent="0.2"/>
    <row r="190" spans="1:4" hidden="1" x14ac:dyDescent="0.2"/>
    <row r="191" spans="1:4" hidden="1" x14ac:dyDescent="0.2"/>
    <row r="192" spans="1:4" hidden="1" x14ac:dyDescent="0.2"/>
  </sheetData>
  <mergeCells count="6">
    <mergeCell ref="A2:D2"/>
    <mergeCell ref="A1:D1"/>
    <mergeCell ref="A4:A5"/>
    <mergeCell ref="B4:B5"/>
    <mergeCell ref="D4:D5"/>
    <mergeCell ref="C4:C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horizontalDpi="300" verticalDpi="300" r:id="rId1"/>
  <headerFooter differentFirst="1">
    <oddFooter>&amp;C&amp;P</oddFoot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Муниципальные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2025-05-29T10:52:29Z</dcterms:modified>
</cp:coreProperties>
</file>